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M:\_2025 Equalization\Studies\Final Analysis\"/>
    </mc:Choice>
  </mc:AlternateContent>
  <xr:revisionPtr revIDLastSave="0" documentId="13_ncr:1_{D23CD58A-C112-46D8-AF96-C0C752AD0179}" xr6:coauthVersionLast="47" xr6:coauthVersionMax="47" xr10:uidLastSave="{00000000-0000-0000-0000-000000000000}"/>
  <bookViews>
    <workbookView xWindow="-120" yWindow="-120" windowWidth="29040" windowHeight="15720" xr2:uid="{277A0DCA-1471-41AC-BF7A-8A09844BEEC5}"/>
  </bookViews>
  <sheets>
    <sheet name="25-26 TILLABLE MAP" sheetId="14" r:id="rId1"/>
    <sheet name="25-26 NON-TILLABLE MAP" sheetId="13" r:id="rId2"/>
    <sheet name="TILLABLE" sheetId="9" r:id="rId3"/>
    <sheet name="NON-TILLABLE" sheetId="10" r:id="rId4"/>
    <sheet name="SUMMARY OF RATES" sheetId="12" r:id="rId5"/>
    <sheet name="DEVELOPMENTAL" sheetId="11" r:id="rId6"/>
    <sheet name="Sheet2" sheetId="16" state="hidden" r:id="rId7"/>
  </sheets>
  <definedNames>
    <definedName name="_xlnm.Print_Area" localSheetId="1">'25-26 NON-TILLABLE MAP'!$A$1:$M$46</definedName>
    <definedName name="_xlnm.Print_Area" localSheetId="0">'25-26 TILLABLE MAP'!$A$1:$M$46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4" i="12" l="1"/>
  <c r="Z15" i="12"/>
  <c r="Z16" i="12"/>
  <c r="Z17" i="12"/>
  <c r="Z18" i="12"/>
  <c r="Z19" i="12"/>
  <c r="Z20" i="12"/>
  <c r="Z21" i="12"/>
  <c r="Z22" i="12"/>
  <c r="Z23" i="12"/>
  <c r="Z24" i="12"/>
  <c r="Z25" i="12"/>
  <c r="Z26" i="12"/>
  <c r="Z27" i="12"/>
  <c r="Z28" i="12"/>
  <c r="Z29" i="12"/>
  <c r="Z30" i="12"/>
  <c r="Z31" i="12"/>
  <c r="Z32" i="12"/>
  <c r="Z33" i="12"/>
  <c r="F9" i="12"/>
  <c r="F32" i="12"/>
  <c r="F31" i="12"/>
  <c r="F30" i="12"/>
  <c r="F29" i="12"/>
  <c r="F28" i="12"/>
  <c r="F27" i="12"/>
  <c r="F26" i="12"/>
  <c r="F25" i="12"/>
  <c r="F24" i="12"/>
  <c r="F23" i="12"/>
  <c r="F21" i="12"/>
  <c r="F20" i="12"/>
  <c r="F19" i="12"/>
  <c r="F18" i="12"/>
  <c r="F16" i="12"/>
  <c r="F15" i="12"/>
  <c r="F14" i="12"/>
  <c r="F11" i="12"/>
  <c r="F10" i="12"/>
  <c r="F7" i="12"/>
  <c r="G3" i="16"/>
  <c r="G4" i="16"/>
  <c r="G5" i="16"/>
  <c r="G6" i="16"/>
  <c r="G7" i="16"/>
  <c r="G8" i="16"/>
  <c r="G9" i="16"/>
  <c r="G10" i="16"/>
  <c r="G11" i="16"/>
  <c r="G12" i="16"/>
  <c r="G13" i="16"/>
  <c r="G14" i="16"/>
  <c r="G15" i="16"/>
  <c r="G16" i="16"/>
  <c r="G17" i="16"/>
  <c r="G2" i="16"/>
  <c r="B3" i="16"/>
  <c r="B4" i="16"/>
  <c r="B5" i="16"/>
  <c r="B6" i="16"/>
  <c r="B7" i="16"/>
  <c r="B8" i="16"/>
  <c r="B9" i="16"/>
  <c r="B10" i="16"/>
  <c r="B11" i="16"/>
  <c r="B12" i="16"/>
  <c r="B13" i="16"/>
  <c r="B14" i="16"/>
  <c r="B15" i="16"/>
  <c r="B16" i="16"/>
  <c r="B17" i="16"/>
  <c r="B2" i="16"/>
  <c r="P63" i="10" l="1"/>
  <c r="R63" i="10" s="1"/>
  <c r="O63" i="10"/>
  <c r="R18" i="9"/>
  <c r="D32" i="12"/>
  <c r="I31" i="12"/>
  <c r="J31" i="12"/>
  <c r="X32" i="12"/>
  <c r="Q63" i="10" l="1"/>
  <c r="AC32" i="12"/>
  <c r="X24" i="12"/>
  <c r="D31" i="12"/>
  <c r="R6" i="12"/>
  <c r="P16" i="9"/>
  <c r="Q16" i="9" s="1"/>
  <c r="O16" i="9"/>
  <c r="I7" i="12"/>
  <c r="J7" i="12"/>
  <c r="J8" i="12"/>
  <c r="J10" i="12"/>
  <c r="J11" i="12"/>
  <c r="J13" i="12"/>
  <c r="J14" i="12"/>
  <c r="I15" i="12"/>
  <c r="J15" i="12"/>
  <c r="J16" i="12"/>
  <c r="J18" i="12"/>
  <c r="J19" i="12"/>
  <c r="I20" i="12"/>
  <c r="J20" i="12"/>
  <c r="J21" i="12"/>
  <c r="I23" i="12"/>
  <c r="J23" i="12"/>
  <c r="J24" i="12"/>
  <c r="I26" i="12"/>
  <c r="I27" i="12"/>
  <c r="J27" i="12"/>
  <c r="I28" i="12"/>
  <c r="J28" i="12"/>
  <c r="J29" i="12"/>
  <c r="J30" i="12"/>
  <c r="J5" i="12"/>
  <c r="I5" i="12"/>
  <c r="AC13" i="12"/>
  <c r="AD13" i="12"/>
  <c r="AD25" i="12"/>
  <c r="AD14" i="12"/>
  <c r="AD26" i="12"/>
  <c r="AC7" i="12"/>
  <c r="AD7" i="12"/>
  <c r="AC8" i="12"/>
  <c r="AD8" i="12"/>
  <c r="AC15" i="12"/>
  <c r="AD15" i="12"/>
  <c r="AD27" i="12"/>
  <c r="AD16" i="12"/>
  <c r="AD28" i="12"/>
  <c r="AC29" i="12"/>
  <c r="AD29" i="12"/>
  <c r="AC33" i="12"/>
  <c r="AD33" i="12"/>
  <c r="AD17" i="12"/>
  <c r="AD18" i="12"/>
  <c r="AC19" i="12"/>
  <c r="AD19" i="12"/>
  <c r="AC22" i="12"/>
  <c r="AD22" i="12"/>
  <c r="AD23" i="12"/>
  <c r="AD30" i="12"/>
  <c r="AC31" i="12"/>
  <c r="AD31" i="12"/>
  <c r="AD32" i="12"/>
  <c r="AC11" i="12"/>
  <c r="AD11" i="12"/>
  <c r="AD12" i="12"/>
  <c r="Z11" i="12"/>
  <c r="X11" i="12"/>
  <c r="X31" i="12"/>
  <c r="X30" i="12"/>
  <c r="AC30" i="12" s="1"/>
  <c r="X23" i="12"/>
  <c r="AC23" i="12" s="1"/>
  <c r="X22" i="12"/>
  <c r="AD21" i="12"/>
  <c r="X21" i="12"/>
  <c r="AC21" i="12" s="1"/>
  <c r="AD20" i="12"/>
  <c r="X20" i="12"/>
  <c r="AC20" i="12" s="1"/>
  <c r="X19" i="12"/>
  <c r="X18" i="12"/>
  <c r="AC18" i="12" s="1"/>
  <c r="Z10" i="12"/>
  <c r="AD10" i="12" s="1"/>
  <c r="X10" i="12"/>
  <c r="AC10" i="12" s="1"/>
  <c r="X17" i="12"/>
  <c r="AC17" i="12" s="1"/>
  <c r="X33" i="12"/>
  <c r="X29" i="12"/>
  <c r="X28" i="12"/>
  <c r="AC28" i="12" s="1"/>
  <c r="Z9" i="12"/>
  <c r="AD9" i="12" s="1"/>
  <c r="X9" i="12"/>
  <c r="AC9" i="12" s="1"/>
  <c r="X16" i="12"/>
  <c r="AC16" i="12" s="1"/>
  <c r="X27" i="12"/>
  <c r="AC27" i="12" s="1"/>
  <c r="X15" i="12"/>
  <c r="Z8" i="12"/>
  <c r="X8" i="12"/>
  <c r="Z7" i="12"/>
  <c r="X7" i="12"/>
  <c r="X26" i="12"/>
  <c r="AC26" i="12" s="1"/>
  <c r="X14" i="12"/>
  <c r="AC14" i="12" s="1"/>
  <c r="Z6" i="12"/>
  <c r="AD6" i="12" s="1"/>
  <c r="X6" i="12"/>
  <c r="AC6" i="12" s="1"/>
  <c r="Z5" i="12"/>
  <c r="AD5" i="12" s="1"/>
  <c r="X5" i="12"/>
  <c r="AC5" i="12" s="1"/>
  <c r="X25" i="12"/>
  <c r="AC25" i="12" s="1"/>
  <c r="Z13" i="12"/>
  <c r="X13" i="12"/>
  <c r="Z12" i="12"/>
  <c r="X12" i="12"/>
  <c r="AC12" i="12" s="1"/>
  <c r="D15" i="12"/>
  <c r="D20" i="12"/>
  <c r="D16" i="12"/>
  <c r="I16" i="12" s="1"/>
  <c r="D10" i="12"/>
  <c r="I10" i="12" s="1"/>
  <c r="F33" i="12"/>
  <c r="J33" i="12" s="1"/>
  <c r="D33" i="12"/>
  <c r="I33" i="12" s="1"/>
  <c r="D30" i="12"/>
  <c r="I30" i="12" s="1"/>
  <c r="D29" i="12"/>
  <c r="I29" i="12" s="1"/>
  <c r="D28" i="12"/>
  <c r="D27" i="12"/>
  <c r="J26" i="12"/>
  <c r="D26" i="12"/>
  <c r="J25" i="12"/>
  <c r="D25" i="12"/>
  <c r="I25" i="12" s="1"/>
  <c r="D24" i="12"/>
  <c r="I24" i="12" s="1"/>
  <c r="D23" i="12"/>
  <c r="F22" i="12"/>
  <c r="J22" i="12" s="1"/>
  <c r="D22" i="12"/>
  <c r="I22" i="12" s="1"/>
  <c r="D21" i="12"/>
  <c r="I21" i="12" s="1"/>
  <c r="R20" i="12"/>
  <c r="Q20" i="12"/>
  <c r="O20" i="12"/>
  <c r="N20" i="12"/>
  <c r="M20" i="12"/>
  <c r="R19" i="12"/>
  <c r="Q19" i="12"/>
  <c r="O19" i="12"/>
  <c r="N19" i="12"/>
  <c r="M19" i="12"/>
  <c r="D19" i="12"/>
  <c r="I19" i="12" s="1"/>
  <c r="R18" i="12"/>
  <c r="Q18" i="12"/>
  <c r="O18" i="12"/>
  <c r="N18" i="12"/>
  <c r="M18" i="12"/>
  <c r="D18" i="12"/>
  <c r="I18" i="12" s="1"/>
  <c r="R17" i="12"/>
  <c r="Q17" i="12"/>
  <c r="O17" i="12"/>
  <c r="N17" i="12"/>
  <c r="M17" i="12"/>
  <c r="F17" i="12"/>
  <c r="J17" i="12" s="1"/>
  <c r="D17" i="12"/>
  <c r="I17" i="12" s="1"/>
  <c r="R16" i="12"/>
  <c r="Q16" i="12"/>
  <c r="O16" i="12"/>
  <c r="N16" i="12"/>
  <c r="M16" i="12"/>
  <c r="R15" i="12"/>
  <c r="Q15" i="12"/>
  <c r="O15" i="12"/>
  <c r="N15" i="12"/>
  <c r="M15" i="12"/>
  <c r="R14" i="12"/>
  <c r="Q14" i="12"/>
  <c r="O14" i="12"/>
  <c r="N14" i="12"/>
  <c r="M14" i="12"/>
  <c r="D14" i="12"/>
  <c r="I14" i="12" s="1"/>
  <c r="R13" i="12"/>
  <c r="Q13" i="12"/>
  <c r="O13" i="12"/>
  <c r="N13" i="12"/>
  <c r="M13" i="12"/>
  <c r="F13" i="12"/>
  <c r="D13" i="12"/>
  <c r="I13" i="12" s="1"/>
  <c r="R12" i="12"/>
  <c r="Q12" i="12"/>
  <c r="O12" i="12"/>
  <c r="N12" i="12"/>
  <c r="M12" i="12"/>
  <c r="F12" i="12"/>
  <c r="J12" i="12" s="1"/>
  <c r="D12" i="12"/>
  <c r="I12" i="12" s="1"/>
  <c r="R11" i="12"/>
  <c r="Q11" i="12"/>
  <c r="O11" i="12"/>
  <c r="N11" i="12"/>
  <c r="M11" i="12"/>
  <c r="D11" i="12"/>
  <c r="I11" i="12" s="1"/>
  <c r="R10" i="12"/>
  <c r="Q10" i="12"/>
  <c r="O10" i="12"/>
  <c r="N10" i="12"/>
  <c r="M10" i="12"/>
  <c r="R9" i="12"/>
  <c r="Q9" i="12"/>
  <c r="O9" i="12"/>
  <c r="N9" i="12"/>
  <c r="M9" i="12"/>
  <c r="J9" i="12"/>
  <c r="D9" i="12"/>
  <c r="I9" i="12" s="1"/>
  <c r="R8" i="12"/>
  <c r="Q8" i="12"/>
  <c r="O8" i="12"/>
  <c r="N8" i="12"/>
  <c r="M8" i="12"/>
  <c r="F8" i="12"/>
  <c r="D8" i="12"/>
  <c r="I8" i="12" s="1"/>
  <c r="R7" i="12"/>
  <c r="Q7" i="12"/>
  <c r="O7" i="12"/>
  <c r="N7" i="12"/>
  <c r="M7" i="12"/>
  <c r="D7" i="12"/>
  <c r="Q6" i="12"/>
  <c r="O6" i="12"/>
  <c r="N6" i="12"/>
  <c r="M6" i="12"/>
  <c r="F6" i="12"/>
  <c r="J6" i="12" s="1"/>
  <c r="D6" i="12"/>
  <c r="I6" i="12" s="1"/>
  <c r="R5" i="12"/>
  <c r="Q5" i="12"/>
  <c r="O5" i="12"/>
  <c r="N5" i="12"/>
  <c r="M5" i="12"/>
  <c r="F5" i="12"/>
  <c r="D5" i="12"/>
  <c r="T17" i="11"/>
  <c r="Q17" i="11"/>
  <c r="R17" i="11" s="1"/>
  <c r="P17" i="11"/>
  <c r="G13" i="11"/>
  <c r="T12" i="11"/>
  <c r="Q12" i="11"/>
  <c r="S12" i="11" s="1"/>
  <c r="P12" i="11"/>
  <c r="T11" i="11"/>
  <c r="Q11" i="11"/>
  <c r="S11" i="11" s="1"/>
  <c r="P11" i="11"/>
  <c r="T10" i="11"/>
  <c r="Q10" i="11"/>
  <c r="R10" i="11" s="1"/>
  <c r="P10" i="11"/>
  <c r="R16" i="9" l="1"/>
  <c r="R12" i="11"/>
  <c r="S10" i="11"/>
  <c r="S13" i="11" s="1"/>
  <c r="Q13" i="11"/>
  <c r="S14" i="11" s="1"/>
  <c r="R11" i="11"/>
  <c r="P118" i="9" l="1"/>
  <c r="R118" i="9" s="1"/>
  <c r="O118" i="9"/>
  <c r="Q118" i="9" l="1"/>
  <c r="F119" i="9" l="1"/>
  <c r="O83" i="9"/>
  <c r="P83" i="9"/>
  <c r="R83" i="9" s="1"/>
  <c r="O81" i="9"/>
  <c r="P81" i="9"/>
  <c r="R81" i="9" s="1"/>
  <c r="Q81" i="9" l="1"/>
  <c r="Q83" i="9"/>
  <c r="O45" i="10" l="1"/>
  <c r="P45" i="10"/>
  <c r="Q45" i="10" s="1"/>
  <c r="P54" i="10"/>
  <c r="R54" i="10" s="1"/>
  <c r="O54" i="10"/>
  <c r="P53" i="10"/>
  <c r="R53" i="10" s="1"/>
  <c r="O53" i="10"/>
  <c r="P52" i="10"/>
  <c r="R52" i="10" s="1"/>
  <c r="O52" i="10"/>
  <c r="P51" i="10"/>
  <c r="Q51" i="10" s="1"/>
  <c r="O51" i="10"/>
  <c r="P50" i="10"/>
  <c r="R50" i="10" s="1"/>
  <c r="O50" i="10"/>
  <c r="P49" i="10"/>
  <c r="R49" i="10" s="1"/>
  <c r="O49" i="10"/>
  <c r="P48" i="10"/>
  <c r="R48" i="10" s="1"/>
  <c r="O48" i="10"/>
  <c r="P47" i="10"/>
  <c r="R47" i="10" s="1"/>
  <c r="O47" i="10"/>
  <c r="P46" i="10"/>
  <c r="R46" i="10" s="1"/>
  <c r="O46" i="10"/>
  <c r="P30" i="10"/>
  <c r="R30" i="10" s="1"/>
  <c r="O30" i="10"/>
  <c r="P29" i="10"/>
  <c r="R29" i="10" s="1"/>
  <c r="O29" i="10"/>
  <c r="F23" i="10"/>
  <c r="P22" i="10"/>
  <c r="R22" i="10" s="1"/>
  <c r="O22" i="10"/>
  <c r="P21" i="10"/>
  <c r="Q21" i="10" s="1"/>
  <c r="O21" i="10"/>
  <c r="P20" i="10"/>
  <c r="R20" i="10" s="1"/>
  <c r="O20" i="10"/>
  <c r="P19" i="10"/>
  <c r="R19" i="10" s="1"/>
  <c r="O19" i="10"/>
  <c r="P18" i="10"/>
  <c r="R18" i="10" s="1"/>
  <c r="O18" i="10"/>
  <c r="P17" i="10"/>
  <c r="Q17" i="10" s="1"/>
  <c r="O17" i="10"/>
  <c r="P16" i="10"/>
  <c r="R16" i="10" s="1"/>
  <c r="O16" i="10"/>
  <c r="P117" i="9"/>
  <c r="R117" i="9" s="1"/>
  <c r="O117" i="9"/>
  <c r="P116" i="9"/>
  <c r="Q116" i="9" s="1"/>
  <c r="O116" i="9"/>
  <c r="P115" i="9"/>
  <c r="R115" i="9" s="1"/>
  <c r="O115" i="9"/>
  <c r="P114" i="9"/>
  <c r="Q114" i="9" s="1"/>
  <c r="O114" i="9"/>
  <c r="P113" i="9"/>
  <c r="O113" i="9"/>
  <c r="F95" i="9"/>
  <c r="P94" i="9"/>
  <c r="R94" i="9" s="1"/>
  <c r="O94" i="9"/>
  <c r="P93" i="9"/>
  <c r="R93" i="9" s="1"/>
  <c r="O93" i="9"/>
  <c r="P92" i="9"/>
  <c r="R92" i="9" s="1"/>
  <c r="O92" i="9"/>
  <c r="P91" i="9"/>
  <c r="Q91" i="9" s="1"/>
  <c r="O91" i="9"/>
  <c r="P90" i="9"/>
  <c r="R90" i="9" s="1"/>
  <c r="O90" i="9"/>
  <c r="P89" i="9"/>
  <c r="R89" i="9" s="1"/>
  <c r="O89" i="9"/>
  <c r="P88" i="9"/>
  <c r="Q88" i="9" s="1"/>
  <c r="O88" i="9"/>
  <c r="P87" i="9"/>
  <c r="R87" i="9" s="1"/>
  <c r="O87" i="9"/>
  <c r="P86" i="9"/>
  <c r="Q86" i="9" s="1"/>
  <c r="O86" i="9"/>
  <c r="P85" i="9"/>
  <c r="Q85" i="9" s="1"/>
  <c r="O85" i="9"/>
  <c r="P84" i="9"/>
  <c r="R84" i="9" s="1"/>
  <c r="O84" i="9"/>
  <c r="P82" i="9"/>
  <c r="Q82" i="9" s="1"/>
  <c r="O82" i="9"/>
  <c r="P80" i="9"/>
  <c r="R80" i="9" s="1"/>
  <c r="O80" i="9"/>
  <c r="P79" i="9"/>
  <c r="R79" i="9" s="1"/>
  <c r="O79" i="9"/>
  <c r="P78" i="9"/>
  <c r="O78" i="9"/>
  <c r="F60" i="9"/>
  <c r="P59" i="9"/>
  <c r="Q59" i="9" s="1"/>
  <c r="O59" i="9"/>
  <c r="P58" i="9"/>
  <c r="Q58" i="9" s="1"/>
  <c r="O58" i="9"/>
  <c r="P57" i="9"/>
  <c r="Q57" i="9" s="1"/>
  <c r="O57" i="9"/>
  <c r="P56" i="9"/>
  <c r="Q56" i="9" s="1"/>
  <c r="O56" i="9"/>
  <c r="P55" i="9"/>
  <c r="Q55" i="9" s="1"/>
  <c r="O55" i="9"/>
  <c r="P54" i="9"/>
  <c r="R54" i="9" s="1"/>
  <c r="O54" i="9"/>
  <c r="P53" i="9"/>
  <c r="R53" i="9" s="1"/>
  <c r="O53" i="9"/>
  <c r="P52" i="9"/>
  <c r="R52" i="9" s="1"/>
  <c r="O52" i="9"/>
  <c r="P51" i="9"/>
  <c r="R51" i="9" s="1"/>
  <c r="O51" i="9"/>
  <c r="P50" i="9"/>
  <c r="Q50" i="9" s="1"/>
  <c r="O50" i="9"/>
  <c r="P49" i="9"/>
  <c r="R49" i="9" s="1"/>
  <c r="O49" i="9"/>
  <c r="P48" i="9"/>
  <c r="Q48" i="9" s="1"/>
  <c r="O48" i="9"/>
  <c r="P47" i="9"/>
  <c r="R47" i="9" s="1"/>
  <c r="O47" i="9"/>
  <c r="P46" i="9"/>
  <c r="R46" i="9" s="1"/>
  <c r="O46" i="9"/>
  <c r="P45" i="9"/>
  <c r="R45" i="9" s="1"/>
  <c r="O45" i="9"/>
  <c r="P44" i="9"/>
  <c r="R44" i="9" s="1"/>
  <c r="O44" i="9"/>
  <c r="P43" i="9"/>
  <c r="R43" i="9" s="1"/>
  <c r="O43" i="9"/>
  <c r="P42" i="9"/>
  <c r="R42" i="9" s="1"/>
  <c r="O42" i="9"/>
  <c r="P41" i="9"/>
  <c r="R41" i="9" s="1"/>
  <c r="O41" i="9"/>
  <c r="P40" i="9"/>
  <c r="Q40" i="9" s="1"/>
  <c r="O40" i="9"/>
  <c r="P39" i="9"/>
  <c r="Q39" i="9" s="1"/>
  <c r="O39" i="9"/>
  <c r="P38" i="9"/>
  <c r="R38" i="9" s="1"/>
  <c r="O38" i="9"/>
  <c r="F20" i="9"/>
  <c r="P19" i="9"/>
  <c r="Q19" i="9" s="1"/>
  <c r="O19" i="9"/>
  <c r="P18" i="9"/>
  <c r="O18" i="9"/>
  <c r="P17" i="9"/>
  <c r="O17" i="9"/>
  <c r="R113" i="9" l="1"/>
  <c r="P119" i="9"/>
  <c r="R120" i="9" s="1"/>
  <c r="R45" i="10"/>
  <c r="R17" i="10"/>
  <c r="Q50" i="10"/>
  <c r="P95" i="9"/>
  <c r="R96" i="9" s="1"/>
  <c r="P20" i="9"/>
  <c r="R21" i="9" s="1"/>
  <c r="R58" i="9"/>
  <c r="R91" i="9"/>
  <c r="Q113" i="9"/>
  <c r="Q89" i="9"/>
  <c r="Q41" i="9"/>
  <c r="Q79" i="9"/>
  <c r="Q47" i="9"/>
  <c r="R86" i="9"/>
  <c r="Q45" i="9"/>
  <c r="Q84" i="9"/>
  <c r="Q52" i="9"/>
  <c r="Q19" i="10"/>
  <c r="Q30" i="10"/>
  <c r="R51" i="10"/>
  <c r="Q53" i="10"/>
  <c r="P23" i="10"/>
  <c r="R24" i="10" s="1"/>
  <c r="Q16" i="10"/>
  <c r="R21" i="10"/>
  <c r="Q49" i="10"/>
  <c r="Q20" i="10"/>
  <c r="Q47" i="10"/>
  <c r="Q54" i="10"/>
  <c r="Q18" i="10"/>
  <c r="Q46" i="10"/>
  <c r="Q22" i="10"/>
  <c r="Q29" i="10"/>
  <c r="Q48" i="10"/>
  <c r="Q52" i="10"/>
  <c r="Q18" i="9"/>
  <c r="R50" i="9"/>
  <c r="Q87" i="9"/>
  <c r="Q92" i="9"/>
  <c r="R59" i="9"/>
  <c r="Q90" i="9"/>
  <c r="R57" i="9"/>
  <c r="R19" i="9"/>
  <c r="R40" i="9"/>
  <c r="Q44" i="9"/>
  <c r="P60" i="9"/>
  <c r="R61" i="9" s="1"/>
  <c r="Q17" i="9"/>
  <c r="Q38" i="9"/>
  <c r="Q49" i="9"/>
  <c r="R56" i="9"/>
  <c r="R88" i="9"/>
  <c r="Q93" i="9"/>
  <c r="Q115" i="9"/>
  <c r="R39" i="9"/>
  <c r="R82" i="9"/>
  <c r="R116" i="9"/>
  <c r="R55" i="9"/>
  <c r="Q80" i="9"/>
  <c r="Q53" i="9"/>
  <c r="R114" i="9"/>
  <c r="Q46" i="9"/>
  <c r="R85" i="9"/>
  <c r="Q51" i="9"/>
  <c r="R78" i="9"/>
  <c r="R17" i="9"/>
  <c r="Q43" i="9"/>
  <c r="Q54" i="9"/>
  <c r="Q94" i="9"/>
  <c r="Q42" i="9"/>
  <c r="R48" i="9"/>
  <c r="Q117" i="9"/>
  <c r="Q78" i="9"/>
  <c r="R119" i="9" l="1"/>
  <c r="R23" i="10"/>
  <c r="R95" i="9"/>
  <c r="R60" i="9"/>
  <c r="R20" i="9"/>
  <c r="R55" i="10" l="1"/>
  <c r="P55" i="10"/>
  <c r="F55" i="10"/>
  <c r="R56" i="10" l="1"/>
</calcChain>
</file>

<file path=xl/sharedStrings.xml><?xml version="1.0" encoding="utf-8"?>
<sst xmlns="http://schemas.openxmlformats.org/spreadsheetml/2006/main" count="1578" uniqueCount="545">
  <si>
    <t>TITTABAWASSEE</t>
  </si>
  <si>
    <t>KOCHVILLE</t>
  </si>
  <si>
    <t>JONESFIELD</t>
  </si>
  <si>
    <t>RICHLAND</t>
  </si>
  <si>
    <t>THOMAS</t>
  </si>
  <si>
    <t>SAGINAW TWP</t>
  </si>
  <si>
    <t>BLUMFIELD</t>
  </si>
  <si>
    <t>LAKEFIELD</t>
  </si>
  <si>
    <t>FREMONT</t>
  </si>
  <si>
    <t>SWAN CREEK</t>
  </si>
  <si>
    <t>JAMES</t>
  </si>
  <si>
    <t>SPAULDING</t>
  </si>
  <si>
    <t>BRIDGEPORT</t>
  </si>
  <si>
    <t>FRANKENMUTH</t>
  </si>
  <si>
    <t>MARION</t>
  </si>
  <si>
    <t>BRANT</t>
  </si>
  <si>
    <t>ST CHARLES</t>
  </si>
  <si>
    <t>ALBEE</t>
  </si>
  <si>
    <t>TAYMOUTH</t>
  </si>
  <si>
    <t>BIRCH RUN</t>
  </si>
  <si>
    <t>CHAPIN</t>
  </si>
  <si>
    <t>BRADY</t>
  </si>
  <si>
    <t>CHESANING</t>
  </si>
  <si>
    <t>MAPLE GROVE</t>
  </si>
  <si>
    <t xml:space="preserve">Class at </t>
  </si>
  <si>
    <t>Adjusted</t>
  </si>
  <si>
    <t>Confiden-</t>
  </si>
  <si>
    <t>Instrument</t>
  </si>
  <si>
    <t xml:space="preserve">Term of </t>
  </si>
  <si>
    <t xml:space="preserve">Liber </t>
  </si>
  <si>
    <t>Other Parcels</t>
  </si>
  <si>
    <t>Tillable</t>
  </si>
  <si>
    <t>Non-Tillable</t>
  </si>
  <si>
    <t>ROW</t>
  </si>
  <si>
    <t xml:space="preserve">Total </t>
  </si>
  <si>
    <t xml:space="preserve">Net </t>
  </si>
  <si>
    <t>Percent</t>
  </si>
  <si>
    <t>Dollars</t>
  </si>
  <si>
    <t>Parcel Number</t>
  </si>
  <si>
    <t>Street Address</t>
  </si>
  <si>
    <t>Saledate</t>
  </si>
  <si>
    <t>Sale</t>
  </si>
  <si>
    <t>Sale Price</t>
  </si>
  <si>
    <t>tial Sale</t>
  </si>
  <si>
    <t>Type</t>
  </si>
  <si>
    <t>Page</t>
  </si>
  <si>
    <t>in Sale</t>
  </si>
  <si>
    <t>Acres</t>
  </si>
  <si>
    <t>Per Net Ac</t>
  </si>
  <si>
    <t>Grantor</t>
  </si>
  <si>
    <t>Grantee</t>
  </si>
  <si>
    <t>LAND</t>
  </si>
  <si>
    <t>CATEGORY</t>
  </si>
  <si>
    <t>04-10-4-24-1002-000</t>
  </si>
  <si>
    <t>W VERNE RD</t>
  </si>
  <si>
    <t>No</t>
  </si>
  <si>
    <t>WD</t>
  </si>
  <si>
    <t>03-ARM'S LENGTH</t>
  </si>
  <si>
    <t>POAG, PEGGY J</t>
  </si>
  <si>
    <t>WASMILLER, ROBERT &amp; ERIN</t>
  </si>
  <si>
    <t>06-12-6-10-4003-000</t>
  </si>
  <si>
    <t>E WASHINGTON RD</t>
  </si>
  <si>
    <t>REINBOLD, MARGUARITE E TRUST</t>
  </si>
  <si>
    <t>A M REINBOLD ACRES LLC</t>
  </si>
  <si>
    <t>06-12-6-14-2003-003</t>
  </si>
  <si>
    <t>32-SPLIT VACANT</t>
  </si>
  <si>
    <t>HOLLOWAY, MARILYN B</t>
  </si>
  <si>
    <t>DURUSSELL, KEITH &amp; AMY</t>
  </si>
  <si>
    <t>06-12-6-15-4001-004</t>
  </si>
  <si>
    <t>WADSWORTH RD</t>
  </si>
  <si>
    <t>SEITZ, MARTIN L</t>
  </si>
  <si>
    <t>LEIPPRANDT, ALICIA D</t>
  </si>
  <si>
    <t>average:</t>
  </si>
  <si>
    <t>aggregate:</t>
  </si>
  <si>
    <t>09-11-5-02-3002-000</t>
  </si>
  <si>
    <t>S AIRPORT RD</t>
  </si>
  <si>
    <t>BERNARDING, RONDA S</t>
  </si>
  <si>
    <t>SCHAEFF, BRYAN</t>
  </si>
  <si>
    <t>09-11-5-19-2001-002</t>
  </si>
  <si>
    <t>SHERIDAN RD</t>
  </si>
  <si>
    <t>JAHNCKE, JANET R - GILMOUR, DEANNA</t>
  </si>
  <si>
    <t>BOESE, AARON &amp; HEATHER</t>
  </si>
  <si>
    <t>09-11-5-22-1001-001</t>
  </si>
  <si>
    <t>DIXIE HWY</t>
  </si>
  <si>
    <t>03-ARM'S LENGTH - DEV</t>
  </si>
  <si>
    <t>SCHLUCKEBIER -  SCHLUCKEBIER</t>
  </si>
  <si>
    <t>FIRST BAPTIST CHURCH BRIDGEPORT</t>
  </si>
  <si>
    <t>12-09-1-03-3004-000</t>
  </si>
  <si>
    <t>BALDWIN RD</t>
  </si>
  <si>
    <t>MLC</t>
  </si>
  <si>
    <t>DENTER, C &amp; SCHWAB, P</t>
  </si>
  <si>
    <t>ZDUNIC, LEVI &amp; THERESA F</t>
  </si>
  <si>
    <t>12-09-1-35-2002-000</t>
  </si>
  <si>
    <t>S MERRILL RD</t>
  </si>
  <si>
    <t>ARCHER, JULIE ANN TRUST</t>
  </si>
  <si>
    <t>PATTERSON, TREVOR R</t>
  </si>
  <si>
    <t>13-09-3-04-4001-000</t>
  </si>
  <si>
    <t>SHARON RD</t>
  </si>
  <si>
    <t>Yes</t>
  </si>
  <si>
    <t>GROSS, LEO L JR TRUST</t>
  </si>
  <si>
    <t>CASASSA, MICHAEL-CASASSA, JORDAN</t>
  </si>
  <si>
    <t>13-09-3-13-1001-004</t>
  </si>
  <si>
    <t>VOLKMER RD</t>
  </si>
  <si>
    <t>IVAN, DAVID &amp; BARBARA</t>
  </si>
  <si>
    <t>KRUPP, KENNETH &amp; SARAH</t>
  </si>
  <si>
    <t>PEET RD</t>
  </si>
  <si>
    <t>19-MULTI PARCEL ARM'S LENGTH</t>
  </si>
  <si>
    <t>14-11-6-03-3002-003</t>
  </si>
  <si>
    <t>S DEHMEL RD</t>
  </si>
  <si>
    <t>SCHREINER, R O &amp; M L TRUST</t>
  </si>
  <si>
    <t>REINHARDT, MICHAEL L</t>
  </si>
  <si>
    <t>14-11-6-08-1001-000</t>
  </si>
  <si>
    <t>S BEYER RD</t>
  </si>
  <si>
    <t>ZOELLNER, PHIL - BURK, CAROL ANN</t>
  </si>
  <si>
    <t>UEBLER LAND LLC</t>
  </si>
  <si>
    <t>14-11-6-09-2001-002</t>
  </si>
  <si>
    <t>KING RD</t>
  </si>
  <si>
    <t>ZOELLNER, P - BURK, C - RAYMOND, K</t>
  </si>
  <si>
    <t>14-11-6-09-2002-001</t>
  </si>
  <si>
    <t>SCHREINER, ROY O &amp; MARIE L TRUST</t>
  </si>
  <si>
    <t>DAENZER, GENE &amp; JENNIFER</t>
  </si>
  <si>
    <t>15-11-2-01-4001-003</t>
  </si>
  <si>
    <t>S ORR RD</t>
  </si>
  <si>
    <t>JUNGNITSCH, KATHRYN M</t>
  </si>
  <si>
    <t>HUTFILZ, JOEL G</t>
  </si>
  <si>
    <t>15-11-2-06-4002-000</t>
  </si>
  <si>
    <t>S IVA RD</t>
  </si>
  <si>
    <t>BEYERSDORF, RANDY J &amp; MELINDA S</t>
  </si>
  <si>
    <t>MCGEATHY, KENNETH &amp; SHELLY</t>
  </si>
  <si>
    <t>15-11-2-14-1003-002</t>
  </si>
  <si>
    <t>ROOSEVELT RD</t>
  </si>
  <si>
    <t>GRAHAM, GARY D</t>
  </si>
  <si>
    <t>SCHERZER, R W &amp; C K TRUST</t>
  </si>
  <si>
    <t>15-11-2-21-2001-000</t>
  </si>
  <si>
    <t>LAKEFIELD RD</t>
  </si>
  <si>
    <t>15-11-2-21-3004-002, 15-11-2-21-2002-000</t>
  </si>
  <si>
    <t>TRINKLEIN, S JR &amp; J &amp; TRINKLEIN, M</t>
  </si>
  <si>
    <t>ZELINKO FARMS REALTY LLC</t>
  </si>
  <si>
    <t>16-11-3-12-4003-002</t>
  </si>
  <si>
    <t>HART RD</t>
  </si>
  <si>
    <t>JESSELAITIS, THOMAS &amp; KAREN</t>
  </si>
  <si>
    <t>UNITED STATES OF AMERICA</t>
  </si>
  <si>
    <t>17-12-1-01-2003-000</t>
  </si>
  <si>
    <t>N CHAPIN RD</t>
  </si>
  <si>
    <t>THIEL, DAN &amp; JEANETTE</t>
  </si>
  <si>
    <t>BEOUGHER, T &amp; J - BEOUGHER, T</t>
  </si>
  <si>
    <t>17-12-1-34-1001-000</t>
  </si>
  <si>
    <t>ENOS, JOHN A</t>
  </si>
  <si>
    <t>KEENAN, DANIEL JOSEPH &amp; MELISSA</t>
  </si>
  <si>
    <t>18-13-4-24-2008-000</t>
  </si>
  <si>
    <t>DAVIS RD</t>
  </si>
  <si>
    <t>FJ &amp; JL REICHARD TRUSTS</t>
  </si>
  <si>
    <t>CARMONA, SCOTT L TRUST</t>
  </si>
  <si>
    <t>18-13-4-30-2001-009</t>
  </si>
  <si>
    <t>6820 HOSPITAL RD</t>
  </si>
  <si>
    <t>VINCENT, EILEEN E</t>
  </si>
  <si>
    <t>FEINAUER, JEFFREY R &amp; KRISTI L</t>
  </si>
  <si>
    <t>18-13-4-27-4007-000</t>
  </si>
  <si>
    <t>3300 KOCHVILLE RD</t>
  </si>
  <si>
    <t>SSP ASSOCIATES INC</t>
  </si>
  <si>
    <t>LABEAN, DON</t>
  </si>
  <si>
    <t>18-13-4-25-4001-000</t>
  </si>
  <si>
    <t>KOCHVILLE RD</t>
  </si>
  <si>
    <t>CHAMPAGNE &amp; MARX EXCAV INC</t>
  </si>
  <si>
    <t>1200 KOCHVILLE ROAD LLC</t>
  </si>
  <si>
    <t>19-11-1-13-2002-000</t>
  </si>
  <si>
    <t>WEIGOLD, KATHLEEN B</t>
  </si>
  <si>
    <t>WHEELER DAIRY LLC</t>
  </si>
  <si>
    <t>19-11-1-14-1001-000</t>
  </si>
  <si>
    <t>S CHAPIN RD</t>
  </si>
  <si>
    <t>19-11-1-14-1001-001</t>
  </si>
  <si>
    <t>19-11-1-14-2002-002</t>
  </si>
  <si>
    <t>19-11-1-14-2001-000</t>
  </si>
  <si>
    <t>WELKE, BRENT W</t>
  </si>
  <si>
    <t>GWS INVESTMENTS LLC</t>
  </si>
  <si>
    <t>19-11-1-14-3003-000</t>
  </si>
  <si>
    <t>19-11-1-14-3001-000, 19-11-1-14-3002-000, 19-11-1-14-4003-001</t>
  </si>
  <si>
    <t>WALTER, MARK D</t>
  </si>
  <si>
    <t>19-11-1-21-3002-003</t>
  </si>
  <si>
    <t>S MERIDIAN RD</t>
  </si>
  <si>
    <t>WENZEL, SHIRLEY A</t>
  </si>
  <si>
    <t>BUTCHER, KELLY &amp; SHERRY TRUST</t>
  </si>
  <si>
    <t>19-11-1-28-2001-000</t>
  </si>
  <si>
    <t>NELSON RD</t>
  </si>
  <si>
    <t>WENZEL, L&amp; L-WENZEL, J -MACKAY, J</t>
  </si>
  <si>
    <t>20-09-4-35-1002-002</t>
  </si>
  <si>
    <t>DITCH RD</t>
  </si>
  <si>
    <t>EMMENDORFER TRUST</t>
  </si>
  <si>
    <t>GROSS, K T &amp; C J - GROSS, K</t>
  </si>
  <si>
    <t>22-12-2-01-2006-006</t>
  </si>
  <si>
    <t>PRUESS RD</t>
  </si>
  <si>
    <t>DAVIS, ENOCH T JR &amp; ALICE M</t>
  </si>
  <si>
    <t>MURPHY, JEFFREY D &amp; SUSAN M</t>
  </si>
  <si>
    <t>22-12-2-12-4003-003</t>
  </si>
  <si>
    <t>FROST RD</t>
  </si>
  <si>
    <t>SPURGEON, MARY ANN</t>
  </si>
  <si>
    <t>MURPHY, JAMES J &amp; TERESA S</t>
  </si>
  <si>
    <t>22-12-2-19-1001-000</t>
  </si>
  <si>
    <t>N IVA RD</t>
  </si>
  <si>
    <t>WILLIAMS, MARSHA S</t>
  </si>
  <si>
    <t>HOFFMAN, BRENT &amp; ALISHA</t>
  </si>
  <si>
    <t>24-10-3-15-1002-000</t>
  </si>
  <si>
    <t>RYAN RD</t>
  </si>
  <si>
    <t>RIVERCREST FARMS INC</t>
  </si>
  <si>
    <t>KADLEC, RICHARD J JR- KADLEC, ADAM</t>
  </si>
  <si>
    <t>24-10-3-23-2001-000</t>
  </si>
  <si>
    <t>TURNER RD</t>
  </si>
  <si>
    <t>KEEVEN, HAROLD L &amp; KATHLEEN E TRUST</t>
  </si>
  <si>
    <t>BLAINE, ERIC &amp; KIMBERLY</t>
  </si>
  <si>
    <t>24-10-3-30-4001-002</t>
  </si>
  <si>
    <t>FRANDSCHE RD</t>
  </si>
  <si>
    <t>24-10-3-29-3003-000, 24-10-3-30-4003-001</t>
  </si>
  <si>
    <t>FRENDSCHO, E D &amp; L A TRUST</t>
  </si>
  <si>
    <t>CASASSA, M S - CASASSA, J E</t>
  </si>
  <si>
    <t>24-10-3-36-1002-002</t>
  </si>
  <si>
    <t>W BURT RD</t>
  </si>
  <si>
    <t>PETERS, SCOTT A &amp; MELISSA A</t>
  </si>
  <si>
    <t>25-11-4-11-1001-002</t>
  </si>
  <si>
    <t>EAST RD</t>
  </si>
  <si>
    <t>32-SPLIT VACANT (MULTI)</t>
  </si>
  <si>
    <t>25-11-4-02-4003-003</t>
  </si>
  <si>
    <t>ANTAL, R D &amp; N L TRUST</t>
  </si>
  <si>
    <t>THE NATURE CONSERVANCY</t>
  </si>
  <si>
    <t>25-11-4-27-2003-000</t>
  </si>
  <si>
    <t>TOM CRESSWELL RD</t>
  </si>
  <si>
    <t>NORTH PRAIRIE PROPERTIES LLC</t>
  </si>
  <si>
    <t>LONSWAY PROPERTIES LLC</t>
  </si>
  <si>
    <t>26-11-3-09-1002-001</t>
  </si>
  <si>
    <t>SWAN CREEK RD</t>
  </si>
  <si>
    <t>LONSWAY, C &amp; M- BETZ, P FKA LONSWAY</t>
  </si>
  <si>
    <t>FERGUS FARMS LLC</t>
  </si>
  <si>
    <t>27-10-5-06-2002-004</t>
  </si>
  <si>
    <t>BUSCH RD</t>
  </si>
  <si>
    <t>RENNER, G A &amp; T</t>
  </si>
  <si>
    <t>5TH GENERATION LAND, LLC</t>
  </si>
  <si>
    <t>28-12-3-09-1007-005</t>
  </si>
  <si>
    <t>3890 LONE RD</t>
  </si>
  <si>
    <t>ASPIN FAMILY TRUST NO 1</t>
  </si>
  <si>
    <t>MURIN, JOHN &amp; STEPHANIE</t>
  </si>
  <si>
    <t>28-12-3-08-1003-002</t>
  </si>
  <si>
    <t>11299 DICE RD</t>
  </si>
  <si>
    <t>28-12-3-08-1010-003</t>
  </si>
  <si>
    <t>BROOKS, TYLER P &amp; KATIE ANN</t>
  </si>
  <si>
    <t>LEGACY FARM LAND LLC</t>
  </si>
  <si>
    <t>29-13-3-02-4003-000</t>
  </si>
  <si>
    <t>BUCK RD</t>
  </si>
  <si>
    <t>KLAUS TRUST</t>
  </si>
  <si>
    <t>SCHLICKER, DANIEL &amp; TAMARA</t>
  </si>
  <si>
    <t>29-13-3-19-2002-000</t>
  </si>
  <si>
    <t>WILKINSON RD</t>
  </si>
  <si>
    <t>SENN, J E &amp; S L TRUST</t>
  </si>
  <si>
    <t>SHAFFNER BROTHERS LAND LLC</t>
  </si>
  <si>
    <t>29-13-3-20-4004-001</t>
  </si>
  <si>
    <t>PIERCE RD</t>
  </si>
  <si>
    <t>VASOLD TRUST</t>
  </si>
  <si>
    <t>JOHN WIRTZ AND SONS INC</t>
  </si>
  <si>
    <t>29-13-3-15-4002-007</t>
  </si>
  <si>
    <t>GARFIELD RD</t>
  </si>
  <si>
    <t>BURK, JOHN P</t>
  </si>
  <si>
    <t>EAST MIDLAND PARTNERS LLC</t>
  </si>
  <si>
    <t>29-13-3-24-4001-001</t>
  </si>
  <si>
    <t>HOSPITAL RD</t>
  </si>
  <si>
    <t>HENSLER, EDWARD</t>
  </si>
  <si>
    <t>SNYDER, NICHOLAS &amp; COURTNEY</t>
  </si>
  <si>
    <t>07-09-2-09-2001-002</t>
  </si>
  <si>
    <t>WEISENBERGER, N &amp; R-WEISENBERGER, C</t>
  </si>
  <si>
    <t>DENTON, ZACHARY</t>
  </si>
  <si>
    <t>07-09-2-17-1001-002</t>
  </si>
  <si>
    <t>W BRADY RD</t>
  </si>
  <si>
    <t>SPIEGEL, MILDRED V TRUST</t>
  </si>
  <si>
    <t>GUZIAK, LEVI</t>
  </si>
  <si>
    <t>07-09-2-17-2003-000</t>
  </si>
  <si>
    <t>17681 W BRADY RD</t>
  </si>
  <si>
    <t>07-09-2-17-2001-000</t>
  </si>
  <si>
    <t>ZYROWSKI, FRANK G TRUST</t>
  </si>
  <si>
    <t>BRUFF, KAREN</t>
  </si>
  <si>
    <t>07-09-2-24-3001-000</t>
  </si>
  <si>
    <t>FERDEN RD</t>
  </si>
  <si>
    <t>KADLEC, AGNES M TRUST</t>
  </si>
  <si>
    <t>TAYLOR, APRIL A</t>
  </si>
  <si>
    <t>08-10-2-30-1002-000</t>
  </si>
  <si>
    <t>MARION RD</t>
  </si>
  <si>
    <t>08-10-2-30-1001-000</t>
  </si>
  <si>
    <t>FULLER, SHIRLEY A TRUST</t>
  </si>
  <si>
    <t>DREWS, DONALD H</t>
  </si>
  <si>
    <t>08-10-2-32-4001-002</t>
  </si>
  <si>
    <t>S BRENNAN RD</t>
  </si>
  <si>
    <t>CLARKSON, BRYAN - RITTER, EMILY</t>
  </si>
  <si>
    <t>FOWLER DAIRY, LLC</t>
  </si>
  <si>
    <t>S STEEL RD</t>
  </si>
  <si>
    <t>12-09-1-28-3001-000</t>
  </si>
  <si>
    <t>KRAMER RD</t>
  </si>
  <si>
    <t>RUMBAUGH TRUST</t>
  </si>
  <si>
    <t>MAYNARD, RON - MAYNARD, B C</t>
  </si>
  <si>
    <t>13-09-3-15-1001-004</t>
  </si>
  <si>
    <t>9091 VOLKMER RD</t>
  </si>
  <si>
    <t>WEISENBERGER, C J</t>
  </si>
  <si>
    <t>MUIRHEAD, JACK</t>
  </si>
  <si>
    <t>15-11-2-09-3002-000</t>
  </si>
  <si>
    <t>TURNER, LYNNE D TRUST</t>
  </si>
  <si>
    <t>STONEMAN, J S AND L K TRUSTS</t>
  </si>
  <si>
    <t>18-13-4-32-4001-002</t>
  </si>
  <si>
    <t>TITTABAWASSEE RD</t>
  </si>
  <si>
    <t>MCDONALD, RUTH B TRUST</t>
  </si>
  <si>
    <t>SUNDOWN ACRES PRODUCE LLC</t>
  </si>
  <si>
    <t>18-13-5-19-3002-000</t>
  </si>
  <si>
    <t>VENOY RD</t>
  </si>
  <si>
    <t>REICHARD, FREDERICK J TRUST</t>
  </si>
  <si>
    <t>GORTAW LLC</t>
  </si>
  <si>
    <t>20-09-4-18-4003-000</t>
  </si>
  <si>
    <t>CECH-BATES-MEYER-MEYER-COBERLEY</t>
  </si>
  <si>
    <t>BIRCHMEIER, TIMOTHY</t>
  </si>
  <si>
    <t>22-12-2-09-3001-004</t>
  </si>
  <si>
    <t>WARDIN, KEVIN M &amp; CAROLYN M</t>
  </si>
  <si>
    <t>RADOSA, MICHAEL R TRUST</t>
  </si>
  <si>
    <t>23-12-4-05-2006-001</t>
  </si>
  <si>
    <t>LAWNDALE RD</t>
  </si>
  <si>
    <t>PACHOLKE FAMILY TRUST</t>
  </si>
  <si>
    <t>MIDWEST SOLAR SOLUTIONS LLC</t>
  </si>
  <si>
    <t>24-10-3-26-1001-000</t>
  </si>
  <si>
    <t>AMMAN RD</t>
  </si>
  <si>
    <t>VOGELAAR, DANNY L TRUST</t>
  </si>
  <si>
    <t>CRANDALL, CHAD</t>
  </si>
  <si>
    <t>29-13-3-31-2002-005</t>
  </si>
  <si>
    <t>5522 N ORR RD</t>
  </si>
  <si>
    <t>CARD, JACOB</t>
  </si>
  <si>
    <t>DROSTE, ALAN J &amp; CHRISTINE R TRUST</t>
  </si>
  <si>
    <t>08-10-2-17-3001-000</t>
  </si>
  <si>
    <t>PRENZLER, ROBERT A TRUST</t>
  </si>
  <si>
    <t>VALLEY, DALE</t>
  </si>
  <si>
    <t>TILLABLE</t>
  </si>
  <si>
    <t>NON-TILLABLE</t>
  </si>
  <si>
    <t>DEVELOPMENTAL</t>
  </si>
  <si>
    <t>OUTLIER</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</si>
  <si>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</si>
  <si>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</si>
  <si>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</si>
  <si>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</si>
  <si>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</si>
  <si>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</si>
  <si>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</si>
  <si>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</si>
  <si>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</si>
  <si>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</si>
  <si>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</si>
  <si>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</si>
  <si>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</si>
  <si>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</si>
  <si>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</si>
  <si>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</si>
  <si>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</si>
  <si>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</si>
  <si>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</si>
  <si>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</si>
  <si>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</si>
  <si>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</si>
  <si>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</si>
  <si>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</si>
  <si>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</si>
  <si>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</si>
  <si>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</si>
  <si>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07-09-2-07-4005-003</t>
  </si>
  <si>
    <t>BRADY RD</t>
  </si>
  <si>
    <t>GROSS, WILLIAM</t>
  </si>
  <si>
    <t>SCHNEIDER, BRYAN</t>
  </si>
  <si>
    <t>YONG, PAO - YANG, WA MENG</t>
  </si>
  <si>
    <t>ROEDEL RD</t>
  </si>
  <si>
    <t>14-11-6-13-2008-001</t>
  </si>
  <si>
    <t>ACKERMAN, GREG ANTHONY TRUST</t>
  </si>
  <si>
    <t>DAENZER, DOUGLAS J TRUST</t>
  </si>
  <si>
    <t>12-09-1-12-1002-001</t>
  </si>
  <si>
    <t>STRAIT, LEONARD &amp; CRYSTAL</t>
  </si>
  <si>
    <t>ROBERTS, DAVID &amp; AMANDA</t>
  </si>
  <si>
    <t>FIXED SALE DATE ON SPREADSHEET</t>
  </si>
  <si>
    <t>PTA - IS THIS SALE CONFIDENTIAL??</t>
  </si>
  <si>
    <t>05-10-6-34-3035-002</t>
  </si>
  <si>
    <t>W WILLARD RD</t>
  </si>
  <si>
    <t>Small parcel but is being farmed</t>
  </si>
  <si>
    <t>MUNSON, KENNETH W</t>
  </si>
  <si>
    <t>GRAY, JOSEPH</t>
  </si>
  <si>
    <t>Classed 102 at time of sale (currently 402)</t>
  </si>
  <si>
    <t>PTA PER ASSR</t>
  </si>
  <si>
    <t>09-11-5-09-1002-000</t>
  </si>
  <si>
    <t>LIZ ADDED ON 9/8/25</t>
  </si>
  <si>
    <t>3540 KING RD</t>
  </si>
  <si>
    <t>HOLA LLC</t>
  </si>
  <si>
    <t>CORRECTED LIBER/PAGE</t>
  </si>
  <si>
    <t>Township</t>
  </si>
  <si>
    <t>Comments</t>
  </si>
  <si>
    <t>SAGINAW</t>
  </si>
  <si>
    <t xml:space="preserve">USE: </t>
  </si>
  <si>
    <t>prior year rate:</t>
  </si>
  <si>
    <t>$3800 OR $4500</t>
  </si>
  <si>
    <t>Tillable farmland less suitable for farming due to disruptions from uneven ground, woods, traffic / development, and drainage systems.</t>
  </si>
  <si>
    <t xml:space="preserve">Albee Twp, Birch Run Twp, Bridgeport Charter Twp, Chesaning Twp, Fremont Twp, Maple Grove Twp, Richland Twp, Saginaw Charter Twp, St Charles Twp, Spaulding Twp, Swan Creek Twp, Taymouth Twp </t>
  </si>
  <si>
    <t>Category:</t>
  </si>
  <si>
    <t>Code:</t>
  </si>
  <si>
    <t>Rate:</t>
  </si>
  <si>
    <t>Name:</t>
  </si>
  <si>
    <t>Description:</t>
  </si>
  <si>
    <t>Units:</t>
  </si>
  <si>
    <t>Exceptions:</t>
  </si>
  <si>
    <t>25AT1</t>
  </si>
  <si>
    <t>BELOW AVERAGE</t>
  </si>
  <si>
    <t>25AT2</t>
  </si>
  <si>
    <t>AVERAGE</t>
  </si>
  <si>
    <t>Tillable farmland suitable for most crops; some disruptions from uneven ground, woods, traffic and development, and drainage systems.</t>
  </si>
  <si>
    <t>25AT3</t>
  </si>
  <si>
    <t>ABOVE AVERAGE</t>
  </si>
  <si>
    <t>Tillable farmland suitable for most crops; relatively flat land  easily accessible to large farm equipment, minimal disruptions to farming caused by development and drainage systems.</t>
  </si>
  <si>
    <t>25AT4</t>
  </si>
  <si>
    <t>Lakefield Twp</t>
  </si>
  <si>
    <t>Tillable farmland suitable for most crops; desirable for large-scale farming operations, relatively flat land easily accessible to large farm equipment, minimal disruptions to farming caused by development and drainage systems.</t>
  </si>
  <si>
    <t>None</t>
  </si>
  <si>
    <t>Prior Yr Rate:</t>
  </si>
  <si>
    <t xml:space="preserve">ANALYSIS:  TILLABLE BELOW AVERAGE </t>
  </si>
  <si>
    <t xml:space="preserve">ANALYSIS:  TILLABLE ABOVE AVERAGE </t>
  </si>
  <si>
    <t>25AT5</t>
  </si>
  <si>
    <t>NOT DETERMINED</t>
  </si>
  <si>
    <t>Tillable farmland suitable for farming but speculated to be purchased for developmental use.  These are high-priced sales which could be labeled as outliers.  These sales will be considered for determining Commercial or Industrial land values.</t>
  </si>
  <si>
    <t xml:space="preserve">OUTLIER </t>
  </si>
  <si>
    <t>25ANT1</t>
  </si>
  <si>
    <t xml:space="preserve">ANALYSIS:  NON-TILLABLE BELOW AVERAGE </t>
  </si>
  <si>
    <t>Non-tillable land (wooded or scrub) located in below average farm areas.</t>
  </si>
  <si>
    <t>TILLABLE DESCRIPTION:  Vacant agricultural sales where percentage of tillable land was 89% or above and suitable for farming.</t>
  </si>
  <si>
    <t>25ANT2</t>
  </si>
  <si>
    <t>$3,800 AND $4,500</t>
  </si>
  <si>
    <t>Non-tillable land (wooded or scrub) located in average or above average farm areas.</t>
  </si>
  <si>
    <t>ANAYLSIS:  NON-TILLABLE AVERAGE</t>
  </si>
  <si>
    <t>Saginaw County</t>
  </si>
  <si>
    <t>Rate Table amounts for BS&amp;A Land Setup</t>
  </si>
  <si>
    <t>Unit Code</t>
  </si>
  <si>
    <t>Unit Name</t>
  </si>
  <si>
    <t>Tillable Rate Code</t>
  </si>
  <si>
    <t>Tillable Rate</t>
  </si>
  <si>
    <t>Non-Tillable Code</t>
  </si>
  <si>
    <t>Non-Tillable Rate</t>
  </si>
  <si>
    <t>Tillable Land Rate</t>
  </si>
  <si>
    <t>Albee Twp</t>
  </si>
  <si>
    <t>Brady Twp</t>
  </si>
  <si>
    <t>Birch Run Twp</t>
  </si>
  <si>
    <t>Brant Twp</t>
  </si>
  <si>
    <t>Blumfield Twp</t>
  </si>
  <si>
    <t>Carrollton Twp</t>
  </si>
  <si>
    <t>Chapin Twp</t>
  </si>
  <si>
    <t>James Twp</t>
  </si>
  <si>
    <t>Bridgeport Twp</t>
  </si>
  <si>
    <t>Marion Twp</t>
  </si>
  <si>
    <t>Buena Vista Twp</t>
  </si>
  <si>
    <t>90</t>
  </si>
  <si>
    <t>Saginaw City</t>
  </si>
  <si>
    <t>Chesaning Twp</t>
  </si>
  <si>
    <t>Frankenmuth Twp</t>
  </si>
  <si>
    <t>Fremont Twp</t>
  </si>
  <si>
    <t>Maple Grove Twp</t>
  </si>
  <si>
    <t>Richland Twp</t>
  </si>
  <si>
    <t>Jonesfield Twp</t>
  </si>
  <si>
    <t>Saginaw Twp</t>
  </si>
  <si>
    <t>Kochville Twp</t>
  </si>
  <si>
    <t>St Charles Twp</t>
  </si>
  <si>
    <t>Spaulding Twp</t>
  </si>
  <si>
    <t>Swan Creek Twp</t>
  </si>
  <si>
    <t>Taymouth Twp</t>
  </si>
  <si>
    <t>Zilwaukee Twp</t>
  </si>
  <si>
    <t>Thomas Twp</t>
  </si>
  <si>
    <t>Tittabawassee Twp</t>
  </si>
  <si>
    <t>Used in 2024</t>
  </si>
  <si>
    <t>NON-Tillable Land Rate</t>
  </si>
  <si>
    <t>ANALYSIS:  TILLABLE AVERAGE</t>
  </si>
  <si>
    <t>BY UNIT</t>
  </si>
  <si>
    <t>BY LAND VALUE</t>
  </si>
  <si>
    <t>% CHANGE FROM PREVIOUS YEAR</t>
  </si>
  <si>
    <t>NON-TILLABLE DESCRIPTION:  Vacant agricultural sales described as wooded or scrub and not suitable for farming; percentage of tillable land is less than 89%.</t>
  </si>
  <si>
    <t>DEVELOPMENTAL (NOT USED)</t>
  </si>
  <si>
    <t>Buena Vista Charter Twp property West of I-75 will be valued with the City of Saginaw (Below Average)</t>
  </si>
  <si>
    <t xml:space="preserve">Exception: </t>
  </si>
  <si>
    <t>ANALYSIS:  TILLABLE LARGE SCALE</t>
  </si>
  <si>
    <t xml:space="preserve"> TILLABLE LARGE SCALE</t>
  </si>
  <si>
    <t>8500 *</t>
  </si>
  <si>
    <t>Note:  For 2025-26 Industrial Studies,  Industrial classed property owned by Consumer's Energy and used for Right-of-Way will be priced based on these Ag Land Values.</t>
  </si>
  <si>
    <t xml:space="preserve">* The  2025-2026 rate for TILLABLE LARGE SCALE will be $8500 per acre. The vacant land sales in Lakefield Township indicate a price of $10,000 per acre, however, the Equalization Department feels that a $3,000 increase over last years rate of $7,100 is too much value for one year for the township to absorb.  An increase to $8500 represents a half-way increase and is more reasonable.   </t>
  </si>
  <si>
    <t>Summary of Tentative Land Rates for 2025-26 Agricultural Land Study</t>
  </si>
  <si>
    <t>25AT1  (TILLABLE)</t>
  </si>
  <si>
    <t>25AT2  (TILLABLE)</t>
  </si>
  <si>
    <t>25AT3  (TILLABLE)</t>
  </si>
  <si>
    <t>25AT4  (TILLABLE)</t>
  </si>
  <si>
    <t>25ANT1 (NON-TILLABLE)</t>
  </si>
  <si>
    <t>25ANT2 (NON-TILLABLE)</t>
  </si>
  <si>
    <t>Saginaw County Equalization</t>
  </si>
  <si>
    <t>BUENA</t>
  </si>
  <si>
    <t>$7100/ac</t>
  </si>
  <si>
    <t>VISTA</t>
  </si>
  <si>
    <t>CARROLTON</t>
  </si>
  <si>
    <t xml:space="preserve"> </t>
  </si>
  <si>
    <t>CITY OF</t>
  </si>
  <si>
    <t>$6200/ac</t>
  </si>
  <si>
    <t>$4100/ac</t>
  </si>
  <si>
    <t>$6650/ac</t>
  </si>
  <si>
    <t>$5100/ac</t>
  </si>
  <si>
    <t>25AT1 - BELOW AVERAGE</t>
  </si>
  <si>
    <t>25AT2 - AVERAGE</t>
  </si>
  <si>
    <t>25AT3 - ABOVE AVERAGE</t>
  </si>
  <si>
    <t>25AT4 - LARGE SCALE</t>
  </si>
  <si>
    <t xml:space="preserve">  =  $ 4800 / AC</t>
  </si>
  <si>
    <t xml:space="preserve">  =  $ 6400 / AC</t>
  </si>
  <si>
    <t xml:space="preserve">  =  $ 7700 / AC</t>
  </si>
  <si>
    <t xml:space="preserve">  =  $ 8500 / AC</t>
  </si>
  <si>
    <t>2025-26 Rate:</t>
  </si>
  <si>
    <t>2024-25 Rate:</t>
  </si>
  <si>
    <t>24-25 Rate:</t>
  </si>
  <si>
    <t>$7700/ac</t>
  </si>
  <si>
    <t>$4800/ac</t>
  </si>
  <si>
    <t>$6400/ac</t>
  </si>
  <si>
    <t>See TILLABLE TAB</t>
  </si>
  <si>
    <t>for                      DESCRIPTION &amp; ANALYSIS</t>
  </si>
  <si>
    <t>See NON-TILLABLE TAB</t>
  </si>
  <si>
    <t>$4000/ac</t>
  </si>
  <si>
    <t>$3500/ac</t>
  </si>
  <si>
    <t>$3800/ac</t>
  </si>
  <si>
    <t>$4500/ac</t>
  </si>
  <si>
    <t xml:space="preserve">  =  $ 4000 / AC</t>
  </si>
  <si>
    <t xml:space="preserve">TENTATIVE                                                 Rates for Use in 2025-26 Study </t>
  </si>
  <si>
    <t>TILLABLE VACANT AG LAND STUDY FOR 2025-26 AG STUDIES</t>
  </si>
  <si>
    <t>NON-TILLABLE VACANT AG LAND STUDY FOR 2025-26 AG STUDIES</t>
  </si>
  <si>
    <t>DEVELOPMENTAL VACANT AG LAND STUDY FOR 2025-26 AG STUDIES</t>
  </si>
  <si>
    <t>Ag Non-Tillable Land Values for 2025-26 Ag Study</t>
  </si>
  <si>
    <t>Ag Tillable Land Values for 2025-26 Ag Study</t>
  </si>
  <si>
    <t>25-26: $7700</t>
  </si>
  <si>
    <t xml:space="preserve">City of Saginaw, Brady Twp, Brant Township, Carrollton Twp, Chapin Twp, James Twp, Marion Twp  </t>
  </si>
  <si>
    <t>City of Zilwaukee, Blumfield Twp, Buena Vista Charter Twp, Frankenmuth Twp, Jonesfield Twp, Kochville Twp, Thomas Twp, Tittabawassee Twp, Zilwaukee Twp</t>
  </si>
  <si>
    <t>02</t>
  </si>
  <si>
    <t>Zilwaukee City</t>
  </si>
  <si>
    <t>N/C</t>
  </si>
  <si>
    <t>N/A</t>
  </si>
  <si>
    <t>ZIL CITY</t>
  </si>
  <si>
    <t>ZIL TWP</t>
  </si>
  <si>
    <t>City of Saginaw, Brady Twp, Brant Township, Carrollton Twp, Chapin Twp, James Twp, Marion Twp</t>
  </si>
  <si>
    <t>Zilwaukee City, Albee Twp, Birch Run Twp, Blumfield Twp, Bridgeport Charter Twp, Buena Vista Charter Twp, Chesaning Twp, Frankenmuth Twp, Fremont Twp, Jonesfield Twp, Kochville Twp, Lakefield Twp, Maple Grove Twp, Richland Twp, Saginaw Charter Twp, St Charles Twp, Spaulding Twp, Swan Creek Twp, Taymouth Twp, Thomas Twp, Tittabawassee Twp, Zilwaukee Twp</t>
  </si>
  <si>
    <t>$8500/ac</t>
  </si>
  <si>
    <t>Non-tillable price</t>
  </si>
  <si>
    <t>Acre</t>
  </si>
  <si>
    <t>Estimated land value</t>
  </si>
  <si>
    <t>$5800/ac</t>
  </si>
  <si>
    <t>25-26: $5800</t>
  </si>
  <si>
    <t xml:space="preserve">  =  $ 5800 / 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</si>
</sst>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quot;$&quot;#,##0"/>
    <numFmt numFmtId="166" formatCode="0_);\(0\)"/>
    <numFmt numFmtId="167" formatCode="&quot;$&quot;#,##0.00"/>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1"/>
      <color rgb="FFFF0000"/>
      <name val="Calibri"/>
      <family val="2"/>
      <scheme val="minor"/>
    </font>
    <font>
      <sz val="11"/>
      <name val="Calibri"/>
      <family val="2"/>
      <scheme val="minor"/>
    </font>
    <font>
      <sz val="12"/>
      <color theme="1"/>
      <name val="Calibri"/>
      <family val="2"/>
      <scheme val="minor"/>
    </font>
    <font>
      <b/>
      <sz val="14"/>
      <color theme="1"/>
      <name val="Calibri"/>
      <family val="2"/>
      <scheme val="minor"/>
    </font>
    <font>
      <b/>
      <sz val="11"/>
      <name val="Calibri"/>
      <family val="2"/>
      <scheme val="minor"/>
    </font>
    <font>
      <b/>
      <sz val="10"/>
      <color theme="1"/>
      <name val="Calibri"/>
      <family val="2"/>
      <scheme val="minor"/>
    </font>
    <font>
      <sz val="11"/>
      <color rgb="FFFF0000"/>
      <name val="Calibri"/>
      <family val="2"/>
      <scheme val="minor"/>
    </font>
    <font>
      <b/>
      <sz val="12"/>
      <name val="ADLaM Display"/>
    </font>
    <font>
      <b/>
      <sz val="16"/>
      <name val="Calibri"/>
      <family val="2"/>
      <scheme val="minor"/>
    </font>
    <font>
      <b/>
      <sz val="26"/>
      <name val="Calibri"/>
      <family val="2"/>
      <scheme val="minor"/>
    </font>
    <font>
      <sz val="26"/>
      <color theme="1"/>
      <name val="Calibri"/>
      <family val="2"/>
      <scheme val="minor"/>
    </font>
    <font>
      <b/>
      <sz val="26"/>
      <color theme="1"/>
      <name val="Calibri"/>
      <family val="2"/>
      <scheme val="minor"/>
    </font>
    <font>
      <sz val="14"/>
      <color theme="1"/>
      <name val="Calibri"/>
      <family val="2"/>
      <scheme val="minor"/>
    </font>
    <font>
      <sz val="14"/>
      <name val="Calibri"/>
      <family val="2"/>
      <scheme val="minor"/>
    </font>
    <font>
      <b/>
      <sz val="14"/>
      <color rgb="FFFF0000"/>
      <name val="Calibri"/>
      <family val="2"/>
      <scheme val="minor"/>
    </font>
    <font>
      <b/>
      <sz val="18"/>
      <color theme="1"/>
      <name val="ADLaM Display"/>
    </font>
    <font>
      <sz val="8"/>
      <name val="Calibri"/>
      <family val="2"/>
      <scheme val="minor"/>
    </font>
    <font>
      <sz val="11"/>
      <color theme="0" tint="-0.499984740745262"/>
      <name val="Calibri"/>
      <family val="2"/>
      <scheme val="minor"/>
    </font>
    <font>
      <sz val="12"/>
      <color theme="0" tint="-0.499984740745262"/>
      <name val="Calibri"/>
      <family val="2"/>
      <scheme val="minor"/>
    </font>
    <font>
      <b/>
      <sz val="11"/>
      <color theme="0"/>
      <name val="Calibri"/>
      <family val="2"/>
      <scheme val="minor"/>
    </font>
    <font>
      <sz val="11"/>
      <color theme="0"/>
      <name val="Calibri"/>
      <family val="2"/>
      <scheme val="minor"/>
    </font>
    <font>
      <sz val="14"/>
      <color theme="0" tint="-0.34998626667073579"/>
      <name val="Calibri"/>
      <family val="2"/>
      <scheme val="minor"/>
    </font>
    <font>
      <b/>
      <sz val="16"/>
      <color theme="1"/>
      <name val="Calibri"/>
      <family val="2"/>
      <scheme val="minor"/>
    </font>
    <font>
      <sz val="12"/>
      <color theme="1"/>
      <name val="ADLaM Display"/>
    </font>
    <font>
      <b/>
      <sz val="26"/>
      <name val="ADLaM Display"/>
    </font>
    <font>
      <sz val="14"/>
      <color theme="0" tint="-0.14999847407452621"/>
      <name val="Calibri"/>
      <family val="2"/>
      <scheme val="minor"/>
    </font>
    <font>
      <sz val="14"/>
      <color theme="0" tint="-0.499984740745262"/>
      <name val="Calibri"/>
      <family val="2"/>
      <scheme val="minor"/>
    </font>
    <font>
      <b/>
      <sz val="18"/>
      <color theme="1"/>
      <name val="Arial Narrow"/>
      <family val="2"/>
    </font>
    <font>
      <b/>
      <sz val="20"/>
      <color theme="1"/>
      <name val="Arial Narrow"/>
      <family val="2"/>
    </font>
    <font>
      <b/>
      <sz val="12"/>
      <name val="Calibri"/>
      <family val="2"/>
      <scheme val="minor"/>
    </font>
    <font>
      <b/>
      <sz val="12"/>
      <color rgb="FFFF0000"/>
      <name val="Calibri"/>
      <family val="2"/>
      <scheme val="minor"/>
    </font>
    <font>
      <b/>
      <sz val="8"/>
      <color theme="1"/>
      <name val="Calibri"/>
      <family val="2"/>
      <scheme val="minor"/>
    </font>
    <font>
      <sz val="10"/>
      <color theme="1"/>
      <name val="Calibri"/>
      <family val="2"/>
      <scheme val="minor"/>
    </font>
    <font>
      <sz val="8"/>
      <color theme="1"/>
      <name val="Calibri"/>
      <family val="2"/>
      <scheme val="minor"/>
    </font>
    <font>
      <sz val="12"/>
      <name val="Calibri"/>
      <family val="2"/>
      <scheme val="minor"/>
    </font>
    <font>
      <sz val="12"/>
      <color theme="0" tint="-0.34998626667073579"/>
      <name val="Calibri"/>
      <family val="2"/>
      <scheme val="minor"/>
    </font>
    <font>
      <sz val="11"/>
      <color theme="0" tint="-0.34998626667073579"/>
      <name val="Calibri"/>
      <family val="2"/>
      <scheme val="minor"/>
    </font>
    <font>
      <b/>
      <sz val="8"/>
      <color theme="0"/>
      <name val="Calibri"/>
      <family val="2"/>
      <scheme val="minor"/>
    </font>
    <font>
      <sz val="12"/>
      <color theme="0" tint="-0.14999847407452621"/>
      <name val="Calibri"/>
      <family val="2"/>
      <scheme val="minor"/>
    </font>
    <font>
      <sz val="11"/>
      <color theme="0" tint="-0.14999847407452621"/>
      <name val="Calibri"/>
      <family val="2"/>
      <scheme val="minor"/>
    </font>
    <font>
      <b/>
      <sz val="11"/>
      <color theme="0" tint="-0.14999847407452621"/>
      <name val="Calibri"/>
      <family val="2"/>
      <scheme val="minor"/>
    </font>
    <font>
      <b/>
      <sz val="18"/>
      <color theme="0"/>
      <name val="Arial Narrow"/>
      <family val="2"/>
    </font>
  </fonts>
  <fills count="17">
    <fill>
      <patternFill patternType="none"/>
    </fill>
    <fill>
      <patternFill patternType="gray125"/>
    </fill>
    <fill>
      <patternFill patternType="solid">
        <fgColor rgb="FF00FF00"/>
        <bgColor indexed="64"/>
      </patternFill>
    </fill>
    <fill>
      <patternFill patternType="solid">
        <fgColor rgb="FF00B0F0"/>
        <bgColor indexed="64"/>
      </patternFill>
    </fill>
    <fill>
      <patternFill patternType="solid">
        <fgColor rgb="FFFFFF00"/>
        <bgColor indexed="64"/>
      </patternFill>
    </fill>
    <fill>
      <patternFill patternType="solid">
        <fgColor theme="7" tint="0.39997558519241921"/>
        <bgColor indexed="64"/>
      </patternFill>
    </fill>
    <fill>
      <patternFill patternType="solid">
        <fgColor rgb="FF00FFFF"/>
        <bgColor indexed="64"/>
      </patternFill>
    </fill>
    <fill>
      <patternFill patternType="solid">
        <fgColor rgb="FFFFC000"/>
        <bgColor indexed="64"/>
      </patternFill>
    </fill>
    <fill>
      <patternFill patternType="solid">
        <fgColor rgb="FF009999"/>
        <bgColor indexed="64"/>
      </patternFill>
    </fill>
    <fill>
      <patternFill patternType="solid">
        <fgColor rgb="FFFF99FF"/>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CCECFF"/>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theme="4" tint="0.79998168889431442"/>
        <bgColor indexed="65"/>
      </patternFill>
    </fill>
    <fill>
      <patternFill patternType="solid">
        <fgColor theme="5" tint="0.39997558519241921"/>
        <bgColor indexed="64"/>
      </patternFill>
    </fill>
  </fills>
  <borders count="24">
    <border>
      <left/>
      <right/>
      <top/>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ck">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bottom style="thick">
        <color auto="1"/>
      </bottom>
      <diagonal/>
    </border>
    <border>
      <left/>
      <right style="thick">
        <color auto="1"/>
      </right>
      <top style="thick">
        <color auto="1"/>
      </top>
      <bottom style="thick">
        <color auto="1"/>
      </bottom>
      <diagonal/>
    </border>
    <border diagonalDown="1">
      <left/>
      <right/>
      <top/>
      <bottom/>
      <diagonal style="thick">
        <color auto="1"/>
      </diagonal>
    </border>
    <border diagonalDown="1">
      <left style="thick">
        <color auto="1"/>
      </left>
      <right style="thick">
        <color auto="1"/>
      </right>
      <top/>
      <bottom/>
      <diagonal style="thick">
        <color auto="1"/>
      </diagonal>
    </border>
    <border diagonalUp="1">
      <left/>
      <right/>
      <top/>
      <bottom/>
      <diagonal style="thick">
        <color auto="1"/>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15" borderId="0" applyNumberFormat="0" applyBorder="0" applyAlignment="0" applyProtection="0"/>
  </cellStyleXfs>
  <cellXfs count="563">
    <xf numFmtId="0" fontId="0" fillId="0" borderId="0" xfId="0"/>
    <xf numFmtId="0" fontId="0" fillId="0" borderId="0" xfId="0" applyAlignment="1">
      <alignment horizontal="center"/>
    </xf>
    <xf numFmtId="0" fontId="2" fillId="0" borderId="0" xfId="0" applyFont="1"/>
    <xf numFmtId="49" fontId="0" fillId="0" borderId="0" xfId="0" applyNumberFormat="1"/>
    <xf numFmtId="0" fontId="6" fillId="0" borderId="0" xfId="0" applyFont="1"/>
    <xf numFmtId="0" fontId="5" fillId="0" borderId="0" xfId="0" applyFont="1"/>
    <xf numFmtId="0" fontId="2" fillId="5" borderId="1" xfId="0" applyFont="1" applyFill="1" applyBorder="1" applyAlignment="1">
      <alignment horizontal="center"/>
    </xf>
    <xf numFmtId="0" fontId="2" fillId="5" borderId="1" xfId="0" applyFont="1" applyFill="1" applyBorder="1"/>
    <xf numFmtId="0" fontId="9" fillId="5" borderId="1" xfId="0" applyFont="1" applyFill="1" applyBorder="1" applyAlignment="1">
      <alignment horizontal="center"/>
    </xf>
    <xf numFmtId="0" fontId="2" fillId="5" borderId="2" xfId="0" applyFont="1" applyFill="1" applyBorder="1" applyAlignment="1">
      <alignment wrapText="1"/>
    </xf>
    <xf numFmtId="0" fontId="2" fillId="5" borderId="2" xfId="0" applyFont="1" applyFill="1" applyBorder="1"/>
    <xf numFmtId="0" fontId="2" fillId="5" borderId="2" xfId="0" applyFont="1" applyFill="1" applyBorder="1" applyAlignment="1">
      <alignment horizontal="center" wrapText="1"/>
    </xf>
    <xf numFmtId="43" fontId="2" fillId="5" borderId="2" xfId="1" applyFont="1" applyFill="1" applyBorder="1" applyAlignment="1">
      <alignment horizontal="center" wrapText="1"/>
    </xf>
    <xf numFmtId="9" fontId="2" fillId="5" borderId="2" xfId="2" applyFont="1" applyFill="1" applyBorder="1" applyAlignment="1">
      <alignment horizontal="center" wrapText="1"/>
    </xf>
    <xf numFmtId="0" fontId="8" fillId="5" borderId="1" xfId="0" applyFont="1" applyFill="1" applyBorder="1"/>
    <xf numFmtId="14" fontId="5" fillId="0" borderId="0" xfId="0" applyNumberFormat="1" applyFont="1"/>
    <xf numFmtId="164" fontId="5" fillId="0" borderId="0" xfId="1" applyNumberFormat="1" applyFont="1" applyFill="1"/>
    <xf numFmtId="43" fontId="5" fillId="0" borderId="0" xfId="1" applyFont="1" applyFill="1"/>
    <xf numFmtId="9" fontId="5" fillId="0" borderId="0" xfId="2" applyFont="1" applyFill="1" applyAlignment="1">
      <alignment horizontal="center"/>
    </xf>
    <xf numFmtId="5" fontId="5" fillId="0" borderId="0" xfId="1" applyNumberFormat="1" applyFont="1" applyFill="1" applyAlignment="1">
      <alignment horizontal="center"/>
    </xf>
    <xf numFmtId="0" fontId="5" fillId="0" borderId="1" xfId="0" applyFont="1" applyBorder="1"/>
    <xf numFmtId="14" fontId="5" fillId="0" borderId="1" xfId="0" applyNumberFormat="1" applyFont="1" applyBorder="1"/>
    <xf numFmtId="164" fontId="5" fillId="0" borderId="1" xfId="1" applyNumberFormat="1" applyFont="1" applyFill="1" applyBorder="1"/>
    <xf numFmtId="43" fontId="5" fillId="0" borderId="1" xfId="1" applyFont="1" applyFill="1" applyBorder="1"/>
    <xf numFmtId="9" fontId="2" fillId="0" borderId="1" xfId="2" applyFont="1" applyBorder="1" applyAlignment="1">
      <alignment horizontal="right"/>
    </xf>
    <xf numFmtId="9" fontId="4" fillId="0" borderId="0" xfId="2" applyFont="1" applyAlignment="1">
      <alignment horizontal="right"/>
    </xf>
    <xf numFmtId="14" fontId="0" fillId="0" borderId="0" xfId="0" applyNumberFormat="1"/>
    <xf numFmtId="164" fontId="0" fillId="0" borderId="0" xfId="1" applyNumberFormat="1" applyFont="1" applyFill="1"/>
    <xf numFmtId="43" fontId="0" fillId="0" borderId="0" xfId="1" applyFont="1" applyFill="1"/>
    <xf numFmtId="9" fontId="0" fillId="0" borderId="0" xfId="2" applyFont="1" applyFill="1" applyAlignment="1">
      <alignment horizontal="center"/>
    </xf>
    <xf numFmtId="164" fontId="0" fillId="0" borderId="0" xfId="1" applyNumberFormat="1" applyFont="1"/>
    <xf numFmtId="43" fontId="0" fillId="0" borderId="0" xfId="1" applyFont="1"/>
    <xf numFmtId="9" fontId="0" fillId="0" borderId="0" xfId="2" applyFont="1" applyAlignment="1">
      <alignment horizontal="center"/>
    </xf>
    <xf numFmtId="0" fontId="0" fillId="0" borderId="1" xfId="0" applyBorder="1"/>
    <xf numFmtId="14" fontId="0" fillId="0" borderId="1" xfId="0" applyNumberFormat="1" applyBorder="1"/>
    <xf numFmtId="164" fontId="0" fillId="0" borderId="1" xfId="1" applyNumberFormat="1" applyFont="1" applyFill="1" applyBorder="1"/>
    <xf numFmtId="43" fontId="0" fillId="0" borderId="1" xfId="1" applyFont="1" applyFill="1" applyBorder="1"/>
    <xf numFmtId="164" fontId="5" fillId="0" borderId="0" xfId="1" applyNumberFormat="1" applyFont="1" applyFill="1" applyBorder="1"/>
    <xf numFmtId="43" fontId="5" fillId="0" borderId="0" xfId="1" applyFont="1" applyFill="1" applyBorder="1"/>
    <xf numFmtId="9" fontId="5" fillId="0" borderId="0" xfId="2" applyFont="1" applyFill="1" applyBorder="1" applyAlignment="1">
      <alignment horizontal="center"/>
    </xf>
    <xf numFmtId="5" fontId="5" fillId="0" borderId="0" xfId="1" applyNumberFormat="1" applyFont="1" applyFill="1" applyBorder="1" applyAlignment="1">
      <alignment horizontal="center"/>
    </xf>
    <xf numFmtId="0" fontId="2" fillId="0" borderId="0" xfId="0" applyFont="1" applyAlignment="1">
      <alignment horizontal="center"/>
    </xf>
    <xf numFmtId="0" fontId="2" fillId="0" borderId="0" xfId="0" applyFont="1" applyAlignment="1">
      <alignment wrapText="1"/>
    </xf>
    <xf numFmtId="0" fontId="2" fillId="0" borderId="0" xfId="0" applyFont="1" applyAlignment="1">
      <alignment horizontal="center" wrapText="1"/>
    </xf>
    <xf numFmtId="43" fontId="2" fillId="0" borderId="0" xfId="1" applyFont="1" applyFill="1" applyBorder="1" applyAlignment="1">
      <alignment horizontal="center" wrapText="1"/>
    </xf>
    <xf numFmtId="9" fontId="2" fillId="0" borderId="0" xfId="2" applyFont="1" applyFill="1" applyBorder="1" applyAlignment="1">
      <alignment horizontal="center" wrapText="1"/>
    </xf>
    <xf numFmtId="0" fontId="5" fillId="0" borderId="0" xfId="0" applyFont="1" applyAlignment="1">
      <alignment horizontal="center"/>
    </xf>
    <xf numFmtId="0" fontId="5" fillId="0" borderId="1" xfId="0" applyFont="1" applyBorder="1" applyAlignment="1">
      <alignment horizontal="center"/>
    </xf>
    <xf numFmtId="0" fontId="0" fillId="0" borderId="1" xfId="0" applyBorder="1" applyAlignment="1">
      <alignment horizontal="center"/>
    </xf>
    <xf numFmtId="164" fontId="0" fillId="0" borderId="0" xfId="1" applyNumberFormat="1" applyFont="1" applyAlignment="1">
      <alignment horizontal="center"/>
    </xf>
    <xf numFmtId="165" fontId="0" fillId="0" borderId="0" xfId="0" applyNumberFormat="1" applyAlignment="1">
      <alignment horizontal="center"/>
    </xf>
    <xf numFmtId="43" fontId="0" fillId="0" borderId="0" xfId="1" applyFont="1" applyAlignment="1">
      <alignment horizontal="center"/>
    </xf>
    <xf numFmtId="5" fontId="8" fillId="0" borderId="0" xfId="1" applyNumberFormat="1" applyFont="1" applyFill="1" applyAlignment="1">
      <alignment horizontal="center"/>
    </xf>
    <xf numFmtId="5" fontId="8" fillId="0" borderId="1" xfId="1" applyNumberFormat="1" applyFont="1" applyFill="1" applyBorder="1" applyAlignment="1">
      <alignment horizontal="center"/>
    </xf>
    <xf numFmtId="9" fontId="2" fillId="0" borderId="0" xfId="2" applyFont="1" applyAlignment="1">
      <alignment horizontal="center"/>
    </xf>
    <xf numFmtId="9" fontId="2" fillId="0" borderId="0" xfId="2" applyFont="1" applyFill="1" applyAlignment="1">
      <alignment horizontal="center"/>
    </xf>
    <xf numFmtId="0" fontId="2" fillId="0" borderId="1" xfId="0" applyFont="1" applyBorder="1" applyAlignment="1">
      <alignment horizontal="center"/>
    </xf>
    <xf numFmtId="5" fontId="8" fillId="0" borderId="0" xfId="1" applyNumberFormat="1" applyFont="1" applyFill="1" applyBorder="1" applyAlignment="1">
      <alignment horizontal="center"/>
    </xf>
    <xf numFmtId="0" fontId="11" fillId="5" borderId="1" xfId="0" applyFont="1" applyFill="1" applyBorder="1"/>
    <xf numFmtId="0" fontId="10" fillId="0" borderId="0" xfId="0" applyFont="1"/>
    <xf numFmtId="164" fontId="0" fillId="0" borderId="0" xfId="1" applyNumberFormat="1" applyFont="1" applyFill="1" applyAlignment="1">
      <alignment horizontal="center"/>
    </xf>
    <xf numFmtId="43" fontId="0" fillId="0" borderId="0" xfId="1" applyFont="1" applyFill="1" applyAlignment="1">
      <alignment horizontal="center"/>
    </xf>
    <xf numFmtId="5" fontId="5" fillId="0" borderId="0" xfId="1" applyNumberFormat="1" applyFont="1" applyFill="1" applyAlignment="1">
      <alignment horizontal="left"/>
    </xf>
    <xf numFmtId="0" fontId="10" fillId="0" borderId="0" xfId="0" applyFont="1" applyAlignment="1">
      <alignment horizontal="center"/>
    </xf>
    <xf numFmtId="165" fontId="0" fillId="0" borderId="0" xfId="0" applyNumberFormat="1"/>
    <xf numFmtId="0" fontId="0" fillId="0" borderId="0" xfId="0" applyAlignment="1">
      <alignment horizontal="left"/>
    </xf>
    <xf numFmtId="49" fontId="0" fillId="0" borderId="1" xfId="0" applyNumberFormat="1" applyBorder="1"/>
    <xf numFmtId="5" fontId="2" fillId="0" borderId="1" xfId="1" applyNumberFormat="1" applyFont="1" applyBorder="1"/>
    <xf numFmtId="5" fontId="4" fillId="0" borderId="0" xfId="1" applyNumberFormat="1" applyFont="1"/>
    <xf numFmtId="9" fontId="2" fillId="0" borderId="0" xfId="2" applyFont="1" applyAlignment="1">
      <alignment horizontal="right"/>
    </xf>
    <xf numFmtId="5" fontId="3" fillId="4" borderId="4" xfId="1" applyNumberFormat="1" applyFont="1" applyFill="1" applyBorder="1" applyAlignment="1">
      <alignment horizontal="center"/>
    </xf>
    <xf numFmtId="0" fontId="2" fillId="0" borderId="0" xfId="0" applyFont="1" applyAlignment="1">
      <alignment horizontal="right"/>
    </xf>
    <xf numFmtId="6" fontId="0" fillId="0" borderId="0" xfId="0" applyNumberFormat="1"/>
    <xf numFmtId="5" fontId="3" fillId="0" borderId="0" xfId="1" applyNumberFormat="1" applyFont="1" applyFill="1" applyBorder="1" applyAlignment="1">
      <alignment horizontal="center"/>
    </xf>
    <xf numFmtId="0" fontId="0" fillId="7" borderId="0" xfId="0" applyFill="1"/>
    <xf numFmtId="0" fontId="2" fillId="7" borderId="0" xfId="0" applyFont="1" applyFill="1" applyAlignment="1">
      <alignment horizontal="center"/>
    </xf>
    <xf numFmtId="0" fontId="13" fillId="7" borderId="1" xfId="0" applyFont="1" applyFill="1" applyBorder="1" applyAlignment="1">
      <alignment vertical="center"/>
    </xf>
    <xf numFmtId="0" fontId="14" fillId="7" borderId="0" xfId="0" applyFont="1" applyFill="1"/>
    <xf numFmtId="0" fontId="15" fillId="7" borderId="0" xfId="0" applyFont="1" applyFill="1" applyAlignment="1">
      <alignment horizontal="center"/>
    </xf>
    <xf numFmtId="0" fontId="0" fillId="7" borderId="0" xfId="0" applyFill="1" applyAlignment="1">
      <alignment horizontal="center"/>
    </xf>
    <xf numFmtId="0" fontId="0" fillId="4" borderId="0" xfId="0" applyFill="1" applyAlignment="1">
      <alignment horizontal="center"/>
    </xf>
    <xf numFmtId="0" fontId="5" fillId="2" borderId="0" xfId="0" applyFont="1" applyFill="1"/>
    <xf numFmtId="14" fontId="5" fillId="2" borderId="0" xfId="0" applyNumberFormat="1" applyFont="1" applyFill="1"/>
    <xf numFmtId="0" fontId="5" fillId="2" borderId="0" xfId="0" applyFont="1" applyFill="1" applyAlignment="1">
      <alignment horizontal="center"/>
    </xf>
    <xf numFmtId="164" fontId="5" fillId="2" borderId="0" xfId="1" applyNumberFormat="1" applyFont="1" applyFill="1"/>
    <xf numFmtId="43" fontId="5" fillId="2" borderId="0" xfId="1" applyFont="1" applyFill="1"/>
    <xf numFmtId="0" fontId="0" fillId="2" borderId="0" xfId="0" applyFill="1" applyAlignment="1">
      <alignment horizontal="center"/>
    </xf>
    <xf numFmtId="0" fontId="16" fillId="0" borderId="0" xfId="0" applyFont="1"/>
    <xf numFmtId="49" fontId="6" fillId="0" borderId="0" xfId="0" applyNumberFormat="1" applyFont="1" applyAlignment="1">
      <alignment horizontal="left"/>
    </xf>
    <xf numFmtId="0" fontId="6" fillId="4" borderId="0" xfId="0" applyFont="1" applyFill="1"/>
    <xf numFmtId="0" fontId="5" fillId="4" borderId="0" xfId="0" applyFont="1" applyFill="1"/>
    <xf numFmtId="14" fontId="5" fillId="4" borderId="0" xfId="0" applyNumberFormat="1" applyFont="1" applyFill="1"/>
    <xf numFmtId="0" fontId="5" fillId="4" borderId="0" xfId="0" applyFont="1" applyFill="1" applyAlignment="1">
      <alignment horizontal="center"/>
    </xf>
    <xf numFmtId="164" fontId="5" fillId="4" borderId="0" xfId="1" applyNumberFormat="1" applyFont="1" applyFill="1"/>
    <xf numFmtId="43" fontId="5" fillId="4" borderId="0" xfId="1" applyFont="1" applyFill="1"/>
    <xf numFmtId="9" fontId="4" fillId="4" borderId="0" xfId="2" applyFont="1" applyFill="1" applyAlignment="1">
      <alignment horizontal="right"/>
    </xf>
    <xf numFmtId="5" fontId="4" fillId="4" borderId="0" xfId="1" applyNumberFormat="1" applyFont="1" applyFill="1"/>
    <xf numFmtId="49" fontId="3" fillId="4" borderId="0" xfId="0" applyNumberFormat="1" applyFont="1" applyFill="1" applyAlignment="1">
      <alignment horizontal="right"/>
    </xf>
    <xf numFmtId="49" fontId="3" fillId="6" borderId="0" xfId="0" applyNumberFormat="1" applyFont="1" applyFill="1" applyAlignment="1">
      <alignment horizontal="right"/>
    </xf>
    <xf numFmtId="0" fontId="5" fillId="6" borderId="0" xfId="0" applyFont="1" applyFill="1"/>
    <xf numFmtId="14" fontId="5" fillId="6" borderId="0" xfId="0" applyNumberFormat="1" applyFont="1" applyFill="1"/>
    <xf numFmtId="0" fontId="5" fillId="6" borderId="0" xfId="0" applyFont="1" applyFill="1" applyAlignment="1">
      <alignment horizontal="center"/>
    </xf>
    <xf numFmtId="164" fontId="5" fillId="6" borderId="0" xfId="1" applyNumberFormat="1" applyFont="1" applyFill="1"/>
    <xf numFmtId="43" fontId="5" fillId="6" borderId="0" xfId="1" applyFont="1" applyFill="1"/>
    <xf numFmtId="9" fontId="4" fillId="6" borderId="0" xfId="2" applyFont="1" applyFill="1" applyAlignment="1">
      <alignment horizontal="right"/>
    </xf>
    <xf numFmtId="5" fontId="4" fillId="6" borderId="0" xfId="1" applyNumberFormat="1" applyFont="1" applyFill="1"/>
    <xf numFmtId="0" fontId="0" fillId="6" borderId="0" xfId="0" applyFill="1" applyAlignment="1">
      <alignment horizontal="center"/>
    </xf>
    <xf numFmtId="0" fontId="6" fillId="6" borderId="0" xfId="0" applyFont="1" applyFill="1"/>
    <xf numFmtId="49" fontId="3" fillId="2" borderId="0" xfId="0" applyNumberFormat="1" applyFont="1" applyFill="1" applyAlignment="1">
      <alignment horizontal="right"/>
    </xf>
    <xf numFmtId="9" fontId="4" fillId="2" borderId="0" xfId="2" applyFont="1" applyFill="1" applyAlignment="1">
      <alignment horizontal="right"/>
    </xf>
    <xf numFmtId="5" fontId="4" fillId="2" borderId="0" xfId="1" applyNumberFormat="1" applyFont="1" applyFill="1"/>
    <xf numFmtId="0" fontId="6" fillId="2" borderId="0" xfId="0" applyFont="1" applyFill="1"/>
    <xf numFmtId="0" fontId="17" fillId="2" borderId="0" xfId="0" applyFont="1" applyFill="1"/>
    <xf numFmtId="14" fontId="17" fillId="2" borderId="0" xfId="0" applyNumberFormat="1" applyFont="1" applyFill="1"/>
    <xf numFmtId="0" fontId="17" fillId="2" borderId="0" xfId="0" applyFont="1" applyFill="1" applyAlignment="1">
      <alignment horizontal="center"/>
    </xf>
    <xf numFmtId="164" fontId="17" fillId="2" borderId="0" xfId="1" applyNumberFormat="1" applyFont="1" applyFill="1"/>
    <xf numFmtId="43" fontId="17" fillId="2" borderId="0" xfId="1" applyFont="1" applyFill="1"/>
    <xf numFmtId="9" fontId="18" fillId="2" borderId="0" xfId="2" applyFont="1" applyFill="1" applyAlignment="1">
      <alignment horizontal="right"/>
    </xf>
    <xf numFmtId="5" fontId="18" fillId="2" borderId="0" xfId="1" applyNumberFormat="1" applyFont="1" applyFill="1"/>
    <xf numFmtId="0" fontId="16" fillId="2" borderId="0" xfId="0" applyFont="1" applyFill="1" applyAlignment="1">
      <alignment horizontal="center"/>
    </xf>
    <xf numFmtId="0" fontId="16" fillId="2" borderId="0" xfId="0" applyFont="1" applyFill="1"/>
    <xf numFmtId="0" fontId="17" fillId="6" borderId="0" xfId="0" applyFont="1" applyFill="1"/>
    <xf numFmtId="14" fontId="17" fillId="6" borderId="0" xfId="0" applyNumberFormat="1" applyFont="1" applyFill="1"/>
    <xf numFmtId="0" fontId="17" fillId="6" borderId="0" xfId="0" applyFont="1" applyFill="1" applyAlignment="1">
      <alignment horizontal="center"/>
    </xf>
    <xf numFmtId="164" fontId="17" fillId="6" borderId="0" xfId="1" applyNumberFormat="1" applyFont="1" applyFill="1"/>
    <xf numFmtId="43" fontId="17" fillId="6" borderId="0" xfId="1" applyFont="1" applyFill="1"/>
    <xf numFmtId="9" fontId="18" fillId="6" borderId="0" xfId="2" applyFont="1" applyFill="1" applyAlignment="1">
      <alignment horizontal="right"/>
    </xf>
    <xf numFmtId="5" fontId="18" fillId="6" borderId="0" xfId="1" applyNumberFormat="1" applyFont="1" applyFill="1"/>
    <xf numFmtId="0" fontId="16" fillId="6" borderId="0" xfId="0" applyFont="1" applyFill="1" applyAlignment="1">
      <alignment horizontal="center"/>
    </xf>
    <xf numFmtId="0" fontId="16" fillId="6" borderId="0" xfId="0" applyFont="1" applyFill="1"/>
    <xf numFmtId="0" fontId="17" fillId="4" borderId="0" xfId="0" applyFont="1" applyFill="1"/>
    <xf numFmtId="14" fontId="17" fillId="4" borderId="0" xfId="0" applyNumberFormat="1" applyFont="1" applyFill="1"/>
    <xf numFmtId="0" fontId="17" fillId="4" borderId="0" xfId="0" applyFont="1" applyFill="1" applyAlignment="1">
      <alignment horizontal="center"/>
    </xf>
    <xf numFmtId="164" fontId="17" fillId="4" borderId="0" xfId="1" applyNumberFormat="1" applyFont="1" applyFill="1"/>
    <xf numFmtId="43" fontId="17" fillId="4" borderId="0" xfId="1" applyFont="1" applyFill="1"/>
    <xf numFmtId="9" fontId="18" fillId="4" borderId="0" xfId="2" applyFont="1" applyFill="1" applyAlignment="1">
      <alignment horizontal="right"/>
    </xf>
    <xf numFmtId="5" fontId="18" fillId="4" borderId="0" xfId="1" applyNumberFormat="1" applyFont="1" applyFill="1"/>
    <xf numFmtId="0" fontId="16" fillId="4" borderId="0" xfId="0" applyFont="1" applyFill="1" applyAlignment="1">
      <alignment horizontal="center"/>
    </xf>
    <xf numFmtId="0" fontId="16" fillId="4" borderId="0" xfId="0" applyFont="1" applyFill="1"/>
    <xf numFmtId="0" fontId="17" fillId="8" borderId="0" xfId="0" applyFont="1" applyFill="1"/>
    <xf numFmtId="14" fontId="17" fillId="8" borderId="0" xfId="0" applyNumberFormat="1" applyFont="1" applyFill="1"/>
    <xf numFmtId="0" fontId="17" fillId="8" borderId="0" xfId="0" applyFont="1" applyFill="1" applyAlignment="1">
      <alignment horizontal="center"/>
    </xf>
    <xf numFmtId="164" fontId="17" fillId="8" borderId="0" xfId="1" applyNumberFormat="1" applyFont="1" applyFill="1"/>
    <xf numFmtId="43" fontId="17" fillId="8" borderId="0" xfId="1" applyFont="1" applyFill="1"/>
    <xf numFmtId="9" fontId="18" fillId="8" borderId="0" xfId="2" applyFont="1" applyFill="1" applyAlignment="1">
      <alignment horizontal="right"/>
    </xf>
    <xf numFmtId="5" fontId="18" fillId="8" borderId="0" xfId="1" applyNumberFormat="1" applyFont="1" applyFill="1"/>
    <xf numFmtId="0" fontId="16" fillId="8" borderId="0" xfId="0" applyFont="1" applyFill="1" applyAlignment="1">
      <alignment horizontal="center"/>
    </xf>
    <xf numFmtId="0" fontId="16" fillId="8" borderId="0" xfId="0" applyFont="1" applyFill="1"/>
    <xf numFmtId="49" fontId="3" fillId="8" borderId="0" xfId="0" applyNumberFormat="1" applyFont="1" applyFill="1" applyAlignment="1">
      <alignment horizontal="right"/>
    </xf>
    <xf numFmtId="0" fontId="6" fillId="8" borderId="0" xfId="0" applyFont="1" applyFill="1"/>
    <xf numFmtId="0" fontId="5" fillId="8" borderId="0" xfId="0" applyFont="1" applyFill="1"/>
    <xf numFmtId="14" fontId="5" fillId="8" borderId="0" xfId="0" applyNumberFormat="1" applyFont="1" applyFill="1"/>
    <xf numFmtId="0" fontId="5" fillId="8" borderId="0" xfId="0" applyFont="1" applyFill="1" applyAlignment="1">
      <alignment horizontal="center"/>
    </xf>
    <xf numFmtId="164" fontId="5" fillId="8" borderId="0" xfId="1" applyNumberFormat="1" applyFont="1" applyFill="1"/>
    <xf numFmtId="43" fontId="5" fillId="8" borderId="0" xfId="1" applyFont="1" applyFill="1"/>
    <xf numFmtId="9" fontId="4" fillId="8" borderId="0" xfId="2" applyFont="1" applyFill="1" applyAlignment="1">
      <alignment horizontal="right"/>
    </xf>
    <xf numFmtId="5" fontId="4" fillId="8" borderId="0" xfId="1" applyNumberFormat="1" applyFont="1" applyFill="1"/>
    <xf numFmtId="0" fontId="0" fillId="8" borderId="0" xfId="0" applyFill="1" applyAlignment="1">
      <alignment horizontal="center"/>
    </xf>
    <xf numFmtId="0" fontId="12" fillId="7" borderId="0" xfId="0" applyFont="1" applyFill="1" applyAlignment="1">
      <alignment vertical="center"/>
    </xf>
    <xf numFmtId="49" fontId="7" fillId="4" borderId="3" xfId="0" applyNumberFormat="1" applyFont="1" applyFill="1" applyBorder="1" applyAlignment="1">
      <alignment horizontal="right"/>
    </xf>
    <xf numFmtId="0" fontId="7" fillId="4" borderId="3" xfId="0" applyFont="1" applyFill="1" applyBorder="1"/>
    <xf numFmtId="49" fontId="7" fillId="6" borderId="3" xfId="0" applyNumberFormat="1" applyFont="1" applyFill="1" applyBorder="1" applyAlignment="1">
      <alignment horizontal="right"/>
    </xf>
    <xf numFmtId="0" fontId="7" fillId="6" borderId="3" xfId="0" applyFont="1" applyFill="1" applyBorder="1"/>
    <xf numFmtId="49" fontId="7" fillId="2" borderId="3" xfId="0" applyNumberFormat="1" applyFont="1" applyFill="1" applyBorder="1" applyAlignment="1">
      <alignment horizontal="right"/>
    </xf>
    <xf numFmtId="0" fontId="7" fillId="2" borderId="3" xfId="0" applyFont="1" applyFill="1" applyBorder="1"/>
    <xf numFmtId="165" fontId="7" fillId="2" borderId="3" xfId="0" applyNumberFormat="1" applyFont="1" applyFill="1" applyBorder="1" applyAlignment="1">
      <alignment horizontal="left" vertical="center"/>
    </xf>
    <xf numFmtId="49" fontId="7" fillId="8" borderId="3" xfId="0" applyNumberFormat="1" applyFont="1" applyFill="1" applyBorder="1" applyAlignment="1">
      <alignment horizontal="right"/>
    </xf>
    <xf numFmtId="0" fontId="7" fillId="8" borderId="3" xfId="0" applyFont="1" applyFill="1" applyBorder="1"/>
    <xf numFmtId="0" fontId="6" fillId="4" borderId="0" xfId="0" applyFont="1" applyFill="1" applyAlignment="1">
      <alignment vertical="center"/>
    </xf>
    <xf numFmtId="0" fontId="5" fillId="4" borderId="0" xfId="0" applyFont="1" applyFill="1" applyAlignment="1">
      <alignment vertical="center"/>
    </xf>
    <xf numFmtId="14" fontId="5" fillId="4" borderId="0" xfId="0" applyNumberFormat="1" applyFont="1" applyFill="1" applyAlignment="1">
      <alignment vertical="center"/>
    </xf>
    <xf numFmtId="0" fontId="5" fillId="4" borderId="0" xfId="0" applyFont="1" applyFill="1" applyAlignment="1">
      <alignment horizontal="center" vertical="center"/>
    </xf>
    <xf numFmtId="164" fontId="5" fillId="4" borderId="0" xfId="1" applyNumberFormat="1" applyFont="1" applyFill="1" applyAlignment="1">
      <alignment vertical="center"/>
    </xf>
    <xf numFmtId="43" fontId="5" fillId="4" borderId="0" xfId="1" applyFont="1" applyFill="1" applyAlignment="1">
      <alignment vertical="center"/>
    </xf>
    <xf numFmtId="9" fontId="4" fillId="4" borderId="0" xfId="2" applyFont="1" applyFill="1" applyAlignment="1">
      <alignment horizontal="right" vertical="center"/>
    </xf>
    <xf numFmtId="5" fontId="4" fillId="4" borderId="0" xfId="1" applyNumberFormat="1" applyFont="1" applyFill="1" applyAlignment="1">
      <alignment vertical="center"/>
    </xf>
    <xf numFmtId="0" fontId="0" fillId="4" borderId="0" xfId="0" applyFill="1" applyAlignment="1">
      <alignment horizontal="center" vertical="center"/>
    </xf>
    <xf numFmtId="0" fontId="0" fillId="0" borderId="0" xfId="0" applyAlignment="1">
      <alignment vertical="center"/>
    </xf>
    <xf numFmtId="0" fontId="6" fillId="6" borderId="0" xfId="0" applyFont="1" applyFill="1" applyAlignment="1">
      <alignment vertical="center"/>
    </xf>
    <xf numFmtId="0" fontId="5" fillId="6" borderId="0" xfId="0" applyFont="1" applyFill="1" applyAlignment="1">
      <alignment vertical="center"/>
    </xf>
    <xf numFmtId="14" fontId="5" fillId="6" borderId="0" xfId="0" applyNumberFormat="1" applyFont="1" applyFill="1" applyAlignment="1">
      <alignment vertical="center"/>
    </xf>
    <xf numFmtId="0" fontId="5" fillId="6" borderId="0" xfId="0" applyFont="1" applyFill="1" applyAlignment="1">
      <alignment horizontal="center" vertical="center"/>
    </xf>
    <xf numFmtId="164" fontId="5" fillId="6" borderId="0" xfId="1" applyNumberFormat="1" applyFont="1" applyFill="1" applyAlignment="1">
      <alignment vertical="center"/>
    </xf>
    <xf numFmtId="43" fontId="5" fillId="6" borderId="0" xfId="1" applyFont="1" applyFill="1" applyAlignment="1">
      <alignment vertical="center"/>
    </xf>
    <xf numFmtId="9" fontId="4" fillId="6" borderId="0" xfId="2" applyFont="1" applyFill="1" applyAlignment="1">
      <alignment horizontal="right" vertical="center"/>
    </xf>
    <xf numFmtId="5" fontId="4" fillId="6" borderId="0" xfId="1" applyNumberFormat="1" applyFont="1" applyFill="1" applyAlignment="1">
      <alignment vertical="center"/>
    </xf>
    <xf numFmtId="0" fontId="0" fillId="6" borderId="0" xfId="0" applyFill="1" applyAlignment="1">
      <alignment horizontal="center" vertical="center"/>
    </xf>
    <xf numFmtId="49" fontId="19" fillId="6" borderId="0" xfId="0" applyNumberFormat="1" applyFont="1" applyFill="1" applyAlignment="1">
      <alignment horizontal="left" vertical="center"/>
    </xf>
    <xf numFmtId="49" fontId="19" fillId="4" borderId="0" xfId="0" applyNumberFormat="1" applyFont="1" applyFill="1" applyAlignment="1">
      <alignment horizontal="left" vertical="center"/>
    </xf>
    <xf numFmtId="49" fontId="19" fillId="2" borderId="0" xfId="0" applyNumberFormat="1" applyFont="1" applyFill="1" applyAlignment="1">
      <alignment horizontal="left" vertical="center"/>
    </xf>
    <xf numFmtId="49" fontId="7" fillId="0" borderId="0" xfId="0" applyNumberFormat="1" applyFont="1" applyAlignment="1">
      <alignment horizontal="left"/>
    </xf>
    <xf numFmtId="0" fontId="7" fillId="0" borderId="0" xfId="0" applyFont="1"/>
    <xf numFmtId="164" fontId="7" fillId="0" borderId="0" xfId="1" applyNumberFormat="1" applyFont="1"/>
    <xf numFmtId="49" fontId="0" fillId="0" borderId="0" xfId="0" applyNumberFormat="1" applyAlignment="1">
      <alignment horizontal="center" wrapText="1"/>
    </xf>
    <xf numFmtId="0" fontId="0" fillId="0" borderId="0" xfId="0" applyAlignment="1">
      <alignment wrapText="1"/>
    </xf>
    <xf numFmtId="49" fontId="0" fillId="0" borderId="0" xfId="0" applyNumberFormat="1" applyAlignment="1">
      <alignment horizontal="center" vertical="center" wrapText="1"/>
    </xf>
    <xf numFmtId="0" fontId="0" fillId="0" borderId="0" xfId="0" applyAlignment="1">
      <alignment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49" fontId="6" fillId="0" borderId="0" xfId="0" applyNumberFormat="1" applyFont="1" applyAlignment="1">
      <alignment horizontal="center"/>
    </xf>
    <xf numFmtId="0" fontId="6" fillId="6" borderId="3" xfId="0" applyFont="1" applyFill="1" applyBorder="1" applyAlignment="1">
      <alignment horizontal="center"/>
    </xf>
    <xf numFmtId="5" fontId="3" fillId="0" borderId="3" xfId="1" applyNumberFormat="1" applyFont="1" applyBorder="1"/>
    <xf numFmtId="0" fontId="6" fillId="3" borderId="3" xfId="0" applyFont="1" applyFill="1" applyBorder="1"/>
    <xf numFmtId="5" fontId="6" fillId="4" borderId="5" xfId="1" applyNumberFormat="1" applyFont="1" applyFill="1" applyBorder="1"/>
    <xf numFmtId="5" fontId="6" fillId="6" borderId="5" xfId="1" applyNumberFormat="1" applyFont="1" applyFill="1" applyBorder="1"/>
    <xf numFmtId="5" fontId="6" fillId="3" borderId="5" xfId="1" applyNumberFormat="1" applyFont="1" applyFill="1" applyBorder="1"/>
    <xf numFmtId="5" fontId="6" fillId="2" borderId="5" xfId="1" applyNumberFormat="1" applyFont="1" applyFill="1" applyBorder="1"/>
    <xf numFmtId="0" fontId="6" fillId="4" borderId="3" xfId="0" applyFont="1" applyFill="1" applyBorder="1" applyAlignment="1">
      <alignment horizontal="center"/>
    </xf>
    <xf numFmtId="0" fontId="6" fillId="7" borderId="3" xfId="0" applyFont="1" applyFill="1" applyBorder="1"/>
    <xf numFmtId="5" fontId="6" fillId="4" borderId="6" xfId="1" applyNumberFormat="1" applyFont="1" applyFill="1" applyBorder="1"/>
    <xf numFmtId="5" fontId="6" fillId="6" borderId="6" xfId="1" applyNumberFormat="1" applyFont="1" applyFill="1" applyBorder="1"/>
    <xf numFmtId="5" fontId="6" fillId="3" borderId="6" xfId="1" applyNumberFormat="1" applyFont="1" applyFill="1" applyBorder="1"/>
    <xf numFmtId="5" fontId="6" fillId="2" borderId="6" xfId="1" applyNumberFormat="1" applyFont="1" applyFill="1" applyBorder="1"/>
    <xf numFmtId="0" fontId="6" fillId="2" borderId="3" xfId="0" applyFont="1" applyFill="1" applyBorder="1" applyAlignment="1">
      <alignment horizontal="center"/>
    </xf>
    <xf numFmtId="5" fontId="6" fillId="4" borderId="7" xfId="1" applyNumberFormat="1" applyFont="1" applyFill="1" applyBorder="1"/>
    <xf numFmtId="5" fontId="6" fillId="6" borderId="7" xfId="1" applyNumberFormat="1" applyFont="1" applyFill="1" applyBorder="1"/>
    <xf numFmtId="5" fontId="6" fillId="3" borderId="7" xfId="1" applyNumberFormat="1" applyFont="1" applyFill="1" applyBorder="1"/>
    <xf numFmtId="5" fontId="6" fillId="2" borderId="7" xfId="1" applyNumberFormat="1" applyFont="1" applyFill="1" applyBorder="1"/>
    <xf numFmtId="164" fontId="6" fillId="0" borderId="0" xfId="1" applyNumberFormat="1" applyFont="1"/>
    <xf numFmtId="49" fontId="0" fillId="0" borderId="0" xfId="0" applyNumberFormat="1" applyAlignment="1">
      <alignment horizontal="center"/>
    </xf>
    <xf numFmtId="0" fontId="6" fillId="8" borderId="3" xfId="0" applyFont="1" applyFill="1" applyBorder="1" applyAlignment="1">
      <alignment horizontal="center"/>
    </xf>
    <xf numFmtId="49" fontId="19" fillId="10" borderId="0" xfId="0" applyNumberFormat="1" applyFont="1" applyFill="1" applyAlignment="1">
      <alignment horizontal="left" vertical="center"/>
    </xf>
    <xf numFmtId="49" fontId="7" fillId="10" borderId="3" xfId="0" applyNumberFormat="1" applyFont="1" applyFill="1" applyBorder="1" applyAlignment="1">
      <alignment horizontal="right"/>
    </xf>
    <xf numFmtId="0" fontId="7" fillId="10" borderId="3" xfId="0" applyFont="1" applyFill="1" applyBorder="1"/>
    <xf numFmtId="0" fontId="17" fillId="10" borderId="0" xfId="0" applyFont="1" applyFill="1"/>
    <xf numFmtId="0" fontId="17" fillId="10" borderId="0" xfId="0" applyFont="1" applyFill="1" applyAlignment="1">
      <alignment horizontal="center"/>
    </xf>
    <xf numFmtId="164" fontId="17" fillId="10" borderId="0" xfId="1" applyNumberFormat="1" applyFont="1" applyFill="1"/>
    <xf numFmtId="43" fontId="17" fillId="10" borderId="0" xfId="1" applyFont="1" applyFill="1"/>
    <xf numFmtId="9" fontId="18" fillId="10" borderId="0" xfId="2" applyFont="1" applyFill="1" applyAlignment="1">
      <alignment horizontal="right"/>
    </xf>
    <xf numFmtId="5" fontId="18" fillId="10" borderId="0" xfId="1" applyNumberFormat="1" applyFont="1" applyFill="1"/>
    <xf numFmtId="0" fontId="16" fillId="10" borderId="0" xfId="0" applyFont="1" applyFill="1"/>
    <xf numFmtId="49" fontId="3" fillId="10" borderId="0" xfId="0" applyNumberFormat="1" applyFont="1" applyFill="1" applyAlignment="1">
      <alignment horizontal="right"/>
    </xf>
    <xf numFmtId="0" fontId="6" fillId="10" borderId="0" xfId="0" applyFont="1" applyFill="1"/>
    <xf numFmtId="0" fontId="5" fillId="10" borderId="0" xfId="0" applyFont="1" applyFill="1"/>
    <xf numFmtId="0" fontId="5" fillId="10" borderId="0" xfId="0" applyFont="1" applyFill="1" applyAlignment="1">
      <alignment horizontal="center"/>
    </xf>
    <xf numFmtId="164" fontId="5" fillId="10" borderId="0" xfId="1" applyNumberFormat="1" applyFont="1" applyFill="1"/>
    <xf numFmtId="43" fontId="5" fillId="10" borderId="0" xfId="1" applyFont="1" applyFill="1"/>
    <xf numFmtId="9" fontId="4" fillId="10" borderId="0" xfId="2" applyFont="1" applyFill="1" applyAlignment="1">
      <alignment horizontal="right"/>
    </xf>
    <xf numFmtId="5" fontId="4" fillId="10" borderId="0" xfId="1" applyNumberFormat="1" applyFont="1" applyFill="1"/>
    <xf numFmtId="49" fontId="19" fillId="3" borderId="0" xfId="0" applyNumberFormat="1" applyFont="1" applyFill="1" applyAlignment="1">
      <alignment horizontal="left" vertical="center"/>
    </xf>
    <xf numFmtId="0" fontId="6" fillId="3" borderId="0" xfId="0" applyFont="1" applyFill="1"/>
    <xf numFmtId="0" fontId="5" fillId="3" borderId="0" xfId="0" applyFont="1" applyFill="1" applyAlignment="1">
      <alignment horizontal="center"/>
    </xf>
    <xf numFmtId="164" fontId="5" fillId="3" borderId="0" xfId="1" applyNumberFormat="1" applyFont="1" applyFill="1"/>
    <xf numFmtId="0" fontId="5" fillId="3" borderId="0" xfId="0" applyFont="1" applyFill="1"/>
    <xf numFmtId="43" fontId="5" fillId="3" borderId="0" xfId="1" applyFont="1" applyFill="1"/>
    <xf numFmtId="9" fontId="4" fillId="3" borderId="0" xfId="2" applyFont="1" applyFill="1" applyAlignment="1">
      <alignment horizontal="right"/>
    </xf>
    <xf numFmtId="5" fontId="4" fillId="3" borderId="0" xfId="1" applyNumberFormat="1" applyFont="1" applyFill="1"/>
    <xf numFmtId="0" fontId="0" fillId="3" borderId="0" xfId="0" applyFill="1"/>
    <xf numFmtId="49" fontId="7" fillId="3" borderId="3" xfId="0" applyNumberFormat="1" applyFont="1" applyFill="1" applyBorder="1" applyAlignment="1">
      <alignment horizontal="right"/>
    </xf>
    <xf numFmtId="0" fontId="7" fillId="3" borderId="3" xfId="0" applyFont="1" applyFill="1" applyBorder="1"/>
    <xf numFmtId="0" fontId="17" fillId="3" borderId="0" xfId="0" applyFont="1" applyFill="1" applyAlignment="1">
      <alignment horizontal="center"/>
    </xf>
    <xf numFmtId="164" fontId="17" fillId="3" borderId="0" xfId="1" applyNumberFormat="1" applyFont="1" applyFill="1"/>
    <xf numFmtId="0" fontId="17" fillId="3" borderId="0" xfId="0" applyFont="1" applyFill="1"/>
    <xf numFmtId="43" fontId="17" fillId="3" borderId="0" xfId="1" applyFont="1" applyFill="1"/>
    <xf numFmtId="9" fontId="18" fillId="3" borderId="0" xfId="2" applyFont="1" applyFill="1" applyAlignment="1">
      <alignment horizontal="right"/>
    </xf>
    <xf numFmtId="5" fontId="18" fillId="3" borderId="0" xfId="1" applyNumberFormat="1" applyFont="1" applyFill="1"/>
    <xf numFmtId="0" fontId="16" fillId="3" borderId="0" xfId="0" applyFont="1" applyFill="1"/>
    <xf numFmtId="49" fontId="3" fillId="3" borderId="0" xfId="0" applyNumberFormat="1" applyFont="1" applyFill="1" applyAlignment="1">
      <alignment horizontal="right"/>
    </xf>
    <xf numFmtId="49" fontId="3" fillId="3" borderId="0" xfId="0" applyNumberFormat="1" applyFont="1" applyFill="1" applyAlignment="1">
      <alignment horizontal="right" vertical="top"/>
    </xf>
    <xf numFmtId="0" fontId="0" fillId="10" borderId="0" xfId="0" applyFill="1"/>
    <xf numFmtId="49" fontId="7" fillId="9" borderId="0" xfId="0" applyNumberFormat="1" applyFont="1" applyFill="1" applyAlignment="1">
      <alignment horizontal="right"/>
    </xf>
    <xf numFmtId="0" fontId="7" fillId="9" borderId="0" xfId="0" applyFont="1" applyFill="1"/>
    <xf numFmtId="0" fontId="7" fillId="9" borderId="0" xfId="0" applyFont="1" applyFill="1" applyAlignment="1">
      <alignment horizontal="center"/>
    </xf>
    <xf numFmtId="0" fontId="17" fillId="9" borderId="0" xfId="0" applyFont="1" applyFill="1"/>
    <xf numFmtId="14" fontId="17" fillId="9" borderId="0" xfId="0" applyNumberFormat="1" applyFont="1" applyFill="1"/>
    <xf numFmtId="0" fontId="17" fillId="9" borderId="0" xfId="0" applyFont="1" applyFill="1" applyAlignment="1">
      <alignment horizontal="center"/>
    </xf>
    <xf numFmtId="164" fontId="17" fillId="9" borderId="0" xfId="1" applyNumberFormat="1" applyFont="1" applyFill="1"/>
    <xf numFmtId="43" fontId="17" fillId="9" borderId="0" xfId="1" applyFont="1" applyFill="1"/>
    <xf numFmtId="9" fontId="18" fillId="9" borderId="0" xfId="2" applyFont="1" applyFill="1" applyAlignment="1">
      <alignment horizontal="right"/>
    </xf>
    <xf numFmtId="5" fontId="18" fillId="9" borderId="0" xfId="1" applyNumberFormat="1" applyFont="1" applyFill="1"/>
    <xf numFmtId="0" fontId="16" fillId="9" borderId="0" xfId="0" applyFont="1" applyFill="1" applyAlignment="1">
      <alignment horizontal="center"/>
    </xf>
    <xf numFmtId="165" fontId="16" fillId="9" borderId="0" xfId="0" applyNumberFormat="1" applyFont="1" applyFill="1" applyAlignment="1">
      <alignment horizontal="left" vertical="center"/>
    </xf>
    <xf numFmtId="0" fontId="16" fillId="9" borderId="0" xfId="0" applyFont="1" applyFill="1"/>
    <xf numFmtId="165" fontId="7" fillId="9" borderId="0" xfId="0" applyNumberFormat="1" applyFont="1" applyFill="1" applyAlignment="1">
      <alignment horizontal="left" vertical="center"/>
    </xf>
    <xf numFmtId="49" fontId="3" fillId="9" borderId="0" xfId="0" applyNumberFormat="1" applyFont="1" applyFill="1" applyAlignment="1">
      <alignment horizontal="right" vertical="top"/>
    </xf>
    <xf numFmtId="0" fontId="6" fillId="9" borderId="0" xfId="0" applyFont="1" applyFill="1" applyAlignment="1">
      <alignment vertical="top" wrapText="1"/>
    </xf>
    <xf numFmtId="43" fontId="5" fillId="9" borderId="0" xfId="1" applyFont="1" applyFill="1"/>
    <xf numFmtId="9" fontId="4" fillId="9" borderId="0" xfId="2" applyFont="1" applyFill="1" applyAlignment="1">
      <alignment horizontal="right"/>
    </xf>
    <xf numFmtId="5" fontId="4" fillId="9" borderId="0" xfId="1" applyNumberFormat="1" applyFont="1" applyFill="1"/>
    <xf numFmtId="0" fontId="2" fillId="9" borderId="0" xfId="0" applyFont="1" applyFill="1" applyAlignment="1">
      <alignment horizontal="center"/>
    </xf>
    <xf numFmtId="0" fontId="5" fillId="9" borderId="0" xfId="0" applyFont="1" applyFill="1"/>
    <xf numFmtId="0" fontId="0" fillId="9" borderId="0" xfId="0" applyFill="1" applyAlignment="1">
      <alignment horizontal="center"/>
    </xf>
    <xf numFmtId="5" fontId="6" fillId="5" borderId="5" xfId="1" applyNumberFormat="1" applyFont="1" applyFill="1" applyBorder="1"/>
    <xf numFmtId="5" fontId="6" fillId="5" borderId="6" xfId="1" applyNumberFormat="1" applyFont="1" applyFill="1" applyBorder="1"/>
    <xf numFmtId="5" fontId="6" fillId="5" borderId="7" xfId="1" applyNumberFormat="1" applyFont="1" applyFill="1" applyBorder="1"/>
    <xf numFmtId="5" fontId="0" fillId="4" borderId="3" xfId="1" applyNumberFormat="1" applyFont="1" applyFill="1" applyBorder="1" applyAlignment="1">
      <alignment horizontal="center" vertical="center" wrapText="1"/>
    </xf>
    <xf numFmtId="5" fontId="0" fillId="5" borderId="3" xfId="1" applyNumberFormat="1" applyFont="1" applyFill="1" applyBorder="1" applyAlignment="1">
      <alignment horizontal="center" vertical="center" wrapText="1"/>
    </xf>
    <xf numFmtId="5" fontId="0" fillId="6" borderId="3" xfId="1" applyNumberFormat="1" applyFont="1" applyFill="1" applyBorder="1" applyAlignment="1">
      <alignment horizontal="center" vertical="center" wrapText="1"/>
    </xf>
    <xf numFmtId="5" fontId="0" fillId="3" borderId="3" xfId="1" applyNumberFormat="1" applyFont="1" applyFill="1" applyBorder="1" applyAlignment="1">
      <alignment horizontal="center" vertical="center" wrapText="1"/>
    </xf>
    <xf numFmtId="5" fontId="0" fillId="2" borderId="3" xfId="1" applyNumberFormat="1" applyFont="1" applyFill="1" applyBorder="1" applyAlignment="1">
      <alignment horizontal="center" vertical="center" wrapText="1"/>
    </xf>
    <xf numFmtId="5" fontId="3" fillId="0" borderId="3" xfId="1" applyNumberFormat="1" applyFont="1" applyFill="1" applyBorder="1"/>
    <xf numFmtId="9" fontId="6" fillId="0" borderId="3" xfId="2" applyFont="1" applyFill="1" applyBorder="1" applyAlignment="1">
      <alignment horizontal="center"/>
    </xf>
    <xf numFmtId="5" fontId="22" fillId="11" borderId="3" xfId="1" applyNumberFormat="1" applyFont="1" applyFill="1" applyBorder="1"/>
    <xf numFmtId="0" fontId="21" fillId="11" borderId="3" xfId="0" applyFont="1" applyFill="1" applyBorder="1" applyAlignment="1">
      <alignment horizontal="center" vertical="center" wrapText="1"/>
    </xf>
    <xf numFmtId="0" fontId="6" fillId="0" borderId="0" xfId="0" applyFont="1" applyAlignment="1">
      <alignment horizontal="right"/>
    </xf>
    <xf numFmtId="164" fontId="24" fillId="0" borderId="0" xfId="1" applyNumberFormat="1" applyFont="1" applyFill="1" applyBorder="1"/>
    <xf numFmtId="49" fontId="25" fillId="2" borderId="3" xfId="0" applyNumberFormat="1" applyFont="1" applyFill="1" applyBorder="1" applyAlignment="1">
      <alignment horizontal="right"/>
    </xf>
    <xf numFmtId="165" fontId="25" fillId="2" borderId="3" xfId="0" applyNumberFormat="1" applyFont="1" applyFill="1" applyBorder="1" applyAlignment="1">
      <alignment horizontal="left" vertical="center"/>
    </xf>
    <xf numFmtId="49" fontId="25" fillId="6" borderId="3" xfId="0" applyNumberFormat="1" applyFont="1" applyFill="1" applyBorder="1" applyAlignment="1">
      <alignment horizontal="right"/>
    </xf>
    <xf numFmtId="165" fontId="25" fillId="6" borderId="3" xfId="0" applyNumberFormat="1" applyFont="1" applyFill="1" applyBorder="1" applyAlignment="1">
      <alignment horizontal="left" vertical="center"/>
    </xf>
    <xf numFmtId="49" fontId="26" fillId="6" borderId="3" xfId="0" applyNumberFormat="1" applyFont="1" applyFill="1" applyBorder="1" applyAlignment="1">
      <alignment horizontal="right"/>
    </xf>
    <xf numFmtId="165" fontId="26" fillId="6" borderId="3" xfId="0" applyNumberFormat="1" applyFont="1" applyFill="1" applyBorder="1" applyAlignment="1">
      <alignment horizontal="left" vertical="center"/>
    </xf>
    <xf numFmtId="49" fontId="26" fillId="4" borderId="3" xfId="0" applyNumberFormat="1" applyFont="1" applyFill="1" applyBorder="1" applyAlignment="1">
      <alignment horizontal="right"/>
    </xf>
    <xf numFmtId="165" fontId="26" fillId="4" borderId="3" xfId="0" applyNumberFormat="1" applyFont="1" applyFill="1" applyBorder="1" applyAlignment="1">
      <alignment horizontal="left" vertical="center"/>
    </xf>
    <xf numFmtId="49" fontId="25" fillId="4" borderId="3" xfId="0" applyNumberFormat="1" applyFont="1" applyFill="1" applyBorder="1" applyAlignment="1">
      <alignment horizontal="right"/>
    </xf>
    <xf numFmtId="165" fontId="25" fillId="4" borderId="3" xfId="0" applyNumberFormat="1" applyFont="1" applyFill="1" applyBorder="1" applyAlignment="1">
      <alignment horizontal="left" vertical="center"/>
    </xf>
    <xf numFmtId="49" fontId="25" fillId="8" borderId="3" xfId="0" applyNumberFormat="1" applyFont="1" applyFill="1" applyBorder="1" applyAlignment="1">
      <alignment horizontal="right"/>
    </xf>
    <xf numFmtId="165" fontId="25" fillId="8" borderId="3" xfId="0" applyNumberFormat="1" applyFont="1" applyFill="1" applyBorder="1" applyAlignment="1">
      <alignment horizontal="left" vertical="center"/>
    </xf>
    <xf numFmtId="49" fontId="26" fillId="8" borderId="3" xfId="0" applyNumberFormat="1" applyFont="1" applyFill="1" applyBorder="1" applyAlignment="1">
      <alignment horizontal="right"/>
    </xf>
    <xf numFmtId="165" fontId="26" fillId="8" borderId="3" xfId="0" applyNumberFormat="1" applyFont="1" applyFill="1" applyBorder="1" applyAlignment="1">
      <alignment horizontal="left" vertical="center"/>
    </xf>
    <xf numFmtId="49" fontId="19" fillId="8" borderId="0" xfId="0" applyNumberFormat="1" applyFont="1" applyFill="1" applyAlignment="1">
      <alignment horizontal="left"/>
    </xf>
    <xf numFmtId="0" fontId="27" fillId="8" borderId="0" xfId="0" applyFont="1" applyFill="1"/>
    <xf numFmtId="0" fontId="28" fillId="7" borderId="1" xfId="0" applyFont="1" applyFill="1" applyBorder="1" applyAlignment="1">
      <alignment vertical="center"/>
    </xf>
    <xf numFmtId="49" fontId="26" fillId="10" borderId="3" xfId="0" applyNumberFormat="1" applyFont="1" applyFill="1" applyBorder="1" applyAlignment="1">
      <alignment horizontal="right"/>
    </xf>
    <xf numFmtId="165" fontId="26" fillId="10" borderId="3" xfId="0" applyNumberFormat="1" applyFont="1" applyFill="1" applyBorder="1" applyAlignment="1">
      <alignment horizontal="left" vertical="center"/>
    </xf>
    <xf numFmtId="49" fontId="26" fillId="3" borderId="3" xfId="0" applyNumberFormat="1" applyFont="1" applyFill="1" applyBorder="1" applyAlignment="1">
      <alignment horizontal="right"/>
    </xf>
    <xf numFmtId="165" fontId="26" fillId="3" borderId="3" xfId="0" applyNumberFormat="1" applyFont="1" applyFill="1" applyBorder="1" applyAlignment="1">
      <alignment horizontal="left" vertical="center"/>
    </xf>
    <xf numFmtId="49" fontId="29" fillId="3" borderId="3" xfId="0" applyNumberFormat="1" applyFont="1" applyFill="1" applyBorder="1" applyAlignment="1">
      <alignment horizontal="right"/>
    </xf>
    <xf numFmtId="165" fontId="29" fillId="3" borderId="3" xfId="0" applyNumberFormat="1" applyFont="1" applyFill="1" applyBorder="1" applyAlignment="1">
      <alignment horizontal="left" vertical="center"/>
    </xf>
    <xf numFmtId="49" fontId="30" fillId="10" borderId="3" xfId="0" applyNumberFormat="1" applyFont="1" applyFill="1" applyBorder="1" applyAlignment="1">
      <alignment horizontal="right"/>
    </xf>
    <xf numFmtId="165" fontId="30" fillId="10" borderId="3" xfId="0" applyNumberFormat="1" applyFont="1" applyFill="1" applyBorder="1" applyAlignment="1">
      <alignment horizontal="left" vertical="center"/>
    </xf>
    <xf numFmtId="164" fontId="24" fillId="0" borderId="0" xfId="1" applyNumberFormat="1" applyFont="1" applyFill="1"/>
    <xf numFmtId="164" fontId="0" fillId="4" borderId="3" xfId="1" applyNumberFormat="1" applyFont="1" applyFill="1" applyBorder="1" applyAlignment="1">
      <alignment horizontal="center" vertical="top" wrapText="1"/>
    </xf>
    <xf numFmtId="164" fontId="0" fillId="5" borderId="3" xfId="1" applyNumberFormat="1" applyFont="1" applyFill="1" applyBorder="1" applyAlignment="1">
      <alignment horizontal="center" vertical="top" wrapText="1"/>
    </xf>
    <xf numFmtId="164" fontId="0" fillId="6" borderId="3" xfId="1" applyNumberFormat="1" applyFont="1" applyFill="1" applyBorder="1" applyAlignment="1">
      <alignment horizontal="center" vertical="top" wrapText="1"/>
    </xf>
    <xf numFmtId="164" fontId="0" fillId="3" borderId="3" xfId="1" applyNumberFormat="1" applyFont="1" applyFill="1" applyBorder="1" applyAlignment="1">
      <alignment horizontal="center" vertical="top" wrapText="1"/>
    </xf>
    <xf numFmtId="164" fontId="0" fillId="2" borderId="3" xfId="1" applyNumberFormat="1" applyFont="1" applyFill="1" applyBorder="1" applyAlignment="1">
      <alignment horizontal="center" vertical="top" wrapText="1"/>
    </xf>
    <xf numFmtId="164" fontId="0" fillId="8" borderId="3" xfId="1" applyNumberFormat="1" applyFont="1" applyFill="1" applyBorder="1" applyAlignment="1">
      <alignment horizontal="center" vertical="top" wrapText="1"/>
    </xf>
    <xf numFmtId="5" fontId="0" fillId="8" borderId="3" xfId="1" applyNumberFormat="1" applyFont="1" applyFill="1" applyBorder="1" applyAlignment="1">
      <alignment horizontal="center" vertical="center" wrapText="1"/>
    </xf>
    <xf numFmtId="5" fontId="6" fillId="8" borderId="5" xfId="1" applyNumberFormat="1" applyFont="1" applyFill="1" applyBorder="1"/>
    <xf numFmtId="5" fontId="6" fillId="8" borderId="6" xfId="1" applyNumberFormat="1" applyFont="1" applyFill="1" applyBorder="1"/>
    <xf numFmtId="5" fontId="6" fillId="8" borderId="7" xfId="1" applyNumberFormat="1" applyFont="1" applyFill="1" applyBorder="1"/>
    <xf numFmtId="0" fontId="0" fillId="4" borderId="0" xfId="0" applyFill="1"/>
    <xf numFmtId="0" fontId="33" fillId="4" borderId="0" xfId="0" applyFont="1" applyFill="1"/>
    <xf numFmtId="0" fontId="0" fillId="4" borderId="9" xfId="0" applyFill="1" applyBorder="1"/>
    <xf numFmtId="0" fontId="2" fillId="12" borderId="10" xfId="0" applyFont="1" applyFill="1" applyBorder="1"/>
    <xf numFmtId="0" fontId="0" fillId="12" borderId="11" xfId="0" applyFill="1" applyBorder="1"/>
    <xf numFmtId="0" fontId="0" fillId="12" borderId="12" xfId="0" applyFill="1" applyBorder="1"/>
    <xf numFmtId="0" fontId="0" fillId="0" borderId="0" xfId="0" applyAlignment="1">
      <alignment horizontal="right"/>
    </xf>
    <xf numFmtId="0" fontId="0" fillId="2" borderId="0" xfId="0" applyFill="1"/>
    <xf numFmtId="0" fontId="0" fillId="2" borderId="9" xfId="0" applyFill="1" applyBorder="1"/>
    <xf numFmtId="0" fontId="3" fillId="6" borderId="0" xfId="0" applyFont="1" applyFill="1"/>
    <xf numFmtId="0" fontId="0" fillId="6" borderId="0" xfId="0" applyFill="1"/>
    <xf numFmtId="0" fontId="0" fillId="6" borderId="9" xfId="0" applyFill="1" applyBorder="1"/>
    <xf numFmtId="0" fontId="3" fillId="2" borderId="0" xfId="0" applyFont="1" applyFill="1"/>
    <xf numFmtId="0" fontId="2" fillId="2" borderId="0" xfId="0" applyFont="1" applyFill="1"/>
    <xf numFmtId="0" fontId="34" fillId="2" borderId="0" xfId="0" applyFont="1" applyFill="1"/>
    <xf numFmtId="0" fontId="2" fillId="12" borderId="13" xfId="0" applyFont="1" applyFill="1" applyBorder="1"/>
    <xf numFmtId="0" fontId="0" fillId="0" borderId="9" xfId="0" applyBorder="1"/>
    <xf numFmtId="0" fontId="0" fillId="6" borderId="14" xfId="0" applyFill="1" applyBorder="1"/>
    <xf numFmtId="0" fontId="2" fillId="12" borderId="14" xfId="0" applyFont="1" applyFill="1" applyBorder="1"/>
    <xf numFmtId="0" fontId="4" fillId="0" borderId="0" xfId="0" applyFont="1"/>
    <xf numFmtId="0" fontId="0" fillId="12" borderId="0" xfId="0" applyFill="1"/>
    <xf numFmtId="0" fontId="0" fillId="2" borderId="14" xfId="0" applyFill="1" applyBorder="1"/>
    <xf numFmtId="0" fontId="0" fillId="2" borderId="16" xfId="0" applyFill="1" applyBorder="1"/>
    <xf numFmtId="0" fontId="0" fillId="2" borderId="17" xfId="0" applyFill="1" applyBorder="1"/>
    <xf numFmtId="0" fontId="0" fillId="2" borderId="18" xfId="0" applyFill="1" applyBorder="1"/>
    <xf numFmtId="0" fontId="34" fillId="2" borderId="17" xfId="0" applyFont="1" applyFill="1" applyBorder="1"/>
    <xf numFmtId="0" fontId="4" fillId="6" borderId="0" xfId="0" applyFont="1" applyFill="1"/>
    <xf numFmtId="0" fontId="2" fillId="12" borderId="12" xfId="0" applyFont="1" applyFill="1" applyBorder="1"/>
    <xf numFmtId="0" fontId="2" fillId="12" borderId="0" xfId="0" applyFont="1" applyFill="1"/>
    <xf numFmtId="0" fontId="0" fillId="4" borderId="10" xfId="0" applyFill="1" applyBorder="1"/>
    <xf numFmtId="0" fontId="0" fillId="6" borderId="19" xfId="0" applyFill="1" applyBorder="1"/>
    <xf numFmtId="0" fontId="0" fillId="2" borderId="11" xfId="0" applyFill="1" applyBorder="1"/>
    <xf numFmtId="0" fontId="35" fillId="12" borderId="15" xfId="0" applyFont="1" applyFill="1" applyBorder="1"/>
    <xf numFmtId="0" fontId="0" fillId="12" borderId="20" xfId="0" applyFill="1" applyBorder="1"/>
    <xf numFmtId="166" fontId="0" fillId="2" borderId="14" xfId="1" applyNumberFormat="1" applyFont="1" applyFill="1" applyBorder="1"/>
    <xf numFmtId="0" fontId="0" fillId="0" borderId="21" xfId="0" applyBorder="1"/>
    <xf numFmtId="0" fontId="37" fillId="4" borderId="19" xfId="0" applyFont="1" applyFill="1" applyBorder="1"/>
    <xf numFmtId="0" fontId="0" fillId="4" borderId="12" xfId="0" applyFill="1" applyBorder="1"/>
    <xf numFmtId="0" fontId="2" fillId="2" borderId="9" xfId="0" applyFont="1" applyFill="1" applyBorder="1"/>
    <xf numFmtId="0" fontId="2" fillId="12" borderId="15" xfId="0" applyFont="1" applyFill="1" applyBorder="1"/>
    <xf numFmtId="0" fontId="10" fillId="2" borderId="0" xfId="0" applyFont="1" applyFill="1"/>
    <xf numFmtId="0" fontId="6" fillId="2" borderId="14" xfId="0" applyFont="1" applyFill="1" applyBorder="1"/>
    <xf numFmtId="0" fontId="4" fillId="6" borderId="9" xfId="0" applyFont="1" applyFill="1" applyBorder="1"/>
    <xf numFmtId="0" fontId="4" fillId="2" borderId="14" xfId="0" applyFont="1" applyFill="1" applyBorder="1"/>
    <xf numFmtId="166" fontId="4" fillId="2" borderId="14" xfId="1" applyNumberFormat="1" applyFont="1" applyFill="1" applyBorder="1"/>
    <xf numFmtId="0" fontId="4" fillId="2" borderId="0" xfId="0" applyFont="1" applyFill="1"/>
    <xf numFmtId="0" fontId="0" fillId="0" borderId="22" xfId="0" applyBorder="1"/>
    <xf numFmtId="0" fontId="2" fillId="12" borderId="11" xfId="0" applyFont="1" applyFill="1" applyBorder="1"/>
    <xf numFmtId="0" fontId="0" fillId="6" borderId="12" xfId="0" applyFill="1" applyBorder="1"/>
    <xf numFmtId="0" fontId="0" fillId="0" borderId="23" xfId="0" applyBorder="1"/>
    <xf numFmtId="0" fontId="2" fillId="13" borderId="0" xfId="0" applyFont="1" applyFill="1"/>
    <xf numFmtId="0" fontId="0" fillId="13" borderId="0" xfId="0" applyFill="1"/>
    <xf numFmtId="0" fontId="0" fillId="13" borderId="9" xfId="0" applyFill="1" applyBorder="1"/>
    <xf numFmtId="0" fontId="0" fillId="6" borderId="18" xfId="0" applyFill="1" applyBorder="1"/>
    <xf numFmtId="0" fontId="0" fillId="4" borderId="14" xfId="0" applyFill="1" applyBorder="1"/>
    <xf numFmtId="0" fontId="0" fillId="4" borderId="19" xfId="0" applyFill="1" applyBorder="1"/>
    <xf numFmtId="0" fontId="0" fillId="4" borderId="18" xfId="0" applyFill="1" applyBorder="1"/>
    <xf numFmtId="0" fontId="0" fillId="6" borderId="17" xfId="0" applyFill="1" applyBorder="1"/>
    <xf numFmtId="0" fontId="2" fillId="13" borderId="9" xfId="0" applyFont="1" applyFill="1" applyBorder="1"/>
    <xf numFmtId="0" fontId="2" fillId="12" borderId="9" xfId="0" applyFont="1" applyFill="1" applyBorder="1"/>
    <xf numFmtId="0" fontId="0" fillId="12" borderId="9" xfId="0" applyFill="1" applyBorder="1"/>
    <xf numFmtId="0" fontId="0" fillId="4" borderId="17" xfId="0" applyFill="1" applyBorder="1"/>
    <xf numFmtId="0" fontId="0" fillId="0" borderId="0" xfId="0" applyAlignment="1">
      <alignment vertical="top" wrapText="1"/>
    </xf>
    <xf numFmtId="0" fontId="0" fillId="0" borderId="0" xfId="0" applyAlignment="1">
      <alignment vertical="top"/>
    </xf>
    <xf numFmtId="0" fontId="2" fillId="4" borderId="9" xfId="0" applyFont="1" applyFill="1" applyBorder="1"/>
    <xf numFmtId="0" fontId="3" fillId="8" borderId="0" xfId="0" applyFont="1" applyFill="1"/>
    <xf numFmtId="0" fontId="2" fillId="8" borderId="0" xfId="0" applyFont="1" applyFill="1"/>
    <xf numFmtId="0" fontId="3" fillId="2" borderId="14" xfId="0" applyFont="1" applyFill="1" applyBorder="1"/>
    <xf numFmtId="166" fontId="3" fillId="2" borderId="14" xfId="1" applyNumberFormat="1" applyFont="1" applyFill="1" applyBorder="1" applyAlignment="1">
      <alignment horizontal="center"/>
    </xf>
    <xf numFmtId="0" fontId="39" fillId="2" borderId="0" xfId="0" applyFont="1" applyFill="1"/>
    <xf numFmtId="0" fontId="39" fillId="2" borderId="14" xfId="0" applyFont="1" applyFill="1" applyBorder="1"/>
    <xf numFmtId="0" fontId="39" fillId="2" borderId="14" xfId="0" applyFont="1" applyFill="1" applyBorder="1" applyAlignment="1">
      <alignment horizontal="center"/>
    </xf>
    <xf numFmtId="0" fontId="3" fillId="2" borderId="0" xfId="0" applyFont="1" applyFill="1" applyAlignment="1">
      <alignment horizontal="right"/>
    </xf>
    <xf numFmtId="0" fontId="39" fillId="2" borderId="15" xfId="0" applyFont="1" applyFill="1" applyBorder="1"/>
    <xf numFmtId="0" fontId="39" fillId="2" borderId="16" xfId="0" applyFont="1" applyFill="1" applyBorder="1" applyAlignment="1">
      <alignment horizontal="right"/>
    </xf>
    <xf numFmtId="0" fontId="33" fillId="2" borderId="0" xfId="0" applyFont="1" applyFill="1"/>
    <xf numFmtId="166" fontId="3" fillId="2" borderId="14" xfId="1" applyNumberFormat="1" applyFont="1" applyFill="1" applyBorder="1"/>
    <xf numFmtId="0" fontId="3" fillId="6" borderId="9" xfId="0" applyFont="1" applyFill="1" applyBorder="1"/>
    <xf numFmtId="0" fontId="8" fillId="4" borderId="0" xfId="0" applyFont="1" applyFill="1"/>
    <xf numFmtId="0" fontId="3" fillId="6" borderId="0" xfId="0" applyFont="1" applyFill="1" applyAlignment="1">
      <alignment horizontal="right"/>
    </xf>
    <xf numFmtId="0" fontId="3" fillId="4" borderId="14" xfId="0" applyFont="1" applyFill="1" applyBorder="1"/>
    <xf numFmtId="0" fontId="3" fillId="4" borderId="14" xfId="0" applyFont="1" applyFill="1" applyBorder="1" applyAlignment="1">
      <alignment horizontal="center"/>
    </xf>
    <xf numFmtId="0" fontId="3" fillId="4" borderId="9" xfId="0" applyFont="1" applyFill="1" applyBorder="1"/>
    <xf numFmtId="0" fontId="3" fillId="4" borderId="9" xfId="0" applyFont="1" applyFill="1" applyBorder="1" applyAlignment="1">
      <alignment horizontal="center"/>
    </xf>
    <xf numFmtId="0" fontId="33" fillId="6" borderId="0" xfId="0" applyFont="1" applyFill="1"/>
    <xf numFmtId="0" fontId="3" fillId="6" borderId="14" xfId="0" applyFont="1" applyFill="1" applyBorder="1"/>
    <xf numFmtId="0" fontId="3" fillId="6" borderId="14" xfId="0" applyFont="1" applyFill="1" applyBorder="1" applyAlignment="1">
      <alignment horizontal="center"/>
    </xf>
    <xf numFmtId="0" fontId="39" fillId="6" borderId="9" xfId="0" applyFont="1" applyFill="1" applyBorder="1"/>
    <xf numFmtId="0" fontId="39" fillId="6" borderId="9" xfId="0" applyFont="1" applyFill="1" applyBorder="1" applyAlignment="1">
      <alignment horizontal="center"/>
    </xf>
    <xf numFmtId="0" fontId="39" fillId="6" borderId="0" xfId="0" applyFont="1" applyFill="1"/>
    <xf numFmtId="0" fontId="39" fillId="4" borderId="15" xfId="0" applyFont="1" applyFill="1" applyBorder="1"/>
    <xf numFmtId="0" fontId="39" fillId="4" borderId="0" xfId="0" applyFont="1" applyFill="1"/>
    <xf numFmtId="0" fontId="39" fillId="4" borderId="9" xfId="0" applyFont="1" applyFill="1" applyBorder="1"/>
    <xf numFmtId="0" fontId="39" fillId="4" borderId="16" xfId="0" applyFont="1" applyFill="1" applyBorder="1"/>
    <xf numFmtId="0" fontId="39" fillId="4" borderId="9" xfId="0" applyFont="1" applyFill="1" applyBorder="1" applyAlignment="1">
      <alignment horizontal="center"/>
    </xf>
    <xf numFmtId="0" fontId="39" fillId="4" borderId="18" xfId="0" applyFont="1" applyFill="1" applyBorder="1"/>
    <xf numFmtId="0" fontId="39" fillId="2" borderId="9" xfId="0" applyFont="1" applyFill="1" applyBorder="1"/>
    <xf numFmtId="0" fontId="39" fillId="2" borderId="9" xfId="0" applyFont="1" applyFill="1" applyBorder="1" applyAlignment="1">
      <alignment horizontal="center"/>
    </xf>
    <xf numFmtId="0" fontId="40" fillId="4" borderId="9" xfId="0" applyFont="1" applyFill="1" applyBorder="1"/>
    <xf numFmtId="0" fontId="39" fillId="6" borderId="0" xfId="0" applyFont="1" applyFill="1" applyAlignment="1">
      <alignment horizontal="right"/>
    </xf>
    <xf numFmtId="0" fontId="39" fillId="4" borderId="14" xfId="0" applyFont="1" applyFill="1" applyBorder="1"/>
    <xf numFmtId="0" fontId="39" fillId="6" borderId="14" xfId="0" applyFont="1" applyFill="1" applyBorder="1"/>
    <xf numFmtId="0" fontId="39" fillId="4" borderId="14" xfId="0" applyFont="1" applyFill="1" applyBorder="1" applyAlignment="1">
      <alignment horizontal="center"/>
    </xf>
    <xf numFmtId="0" fontId="39" fillId="6" borderId="14" xfId="0" applyFont="1" applyFill="1" applyBorder="1" applyAlignment="1">
      <alignment horizontal="center"/>
    </xf>
    <xf numFmtId="0" fontId="3" fillId="6" borderId="9" xfId="0" applyFont="1" applyFill="1" applyBorder="1" applyAlignment="1">
      <alignment horizontal="center"/>
    </xf>
    <xf numFmtId="0" fontId="10" fillId="6" borderId="9" xfId="0" applyFont="1" applyFill="1" applyBorder="1"/>
    <xf numFmtId="0" fontId="0" fillId="8" borderId="14" xfId="0" applyFill="1" applyBorder="1"/>
    <xf numFmtId="0" fontId="3" fillId="8" borderId="14" xfId="0" applyFont="1" applyFill="1" applyBorder="1"/>
    <xf numFmtId="0" fontId="3" fillId="8" borderId="14" xfId="0" applyFont="1" applyFill="1" applyBorder="1" applyAlignment="1">
      <alignment horizontal="center"/>
    </xf>
    <xf numFmtId="0" fontId="39" fillId="8" borderId="14" xfId="0" applyFont="1" applyFill="1" applyBorder="1"/>
    <xf numFmtId="0" fontId="39" fillId="8" borderId="14" xfId="0" applyFont="1" applyFill="1" applyBorder="1" applyAlignment="1">
      <alignment horizontal="center"/>
    </xf>
    <xf numFmtId="0" fontId="36" fillId="8" borderId="14" xfId="0" applyFont="1" applyFill="1" applyBorder="1"/>
    <xf numFmtId="0" fontId="4" fillId="8" borderId="14" xfId="0" applyFont="1" applyFill="1" applyBorder="1"/>
    <xf numFmtId="0" fontId="33" fillId="6" borderId="0" xfId="0" applyFont="1" applyFill="1" applyAlignment="1">
      <alignment horizontal="center"/>
    </xf>
    <xf numFmtId="0" fontId="2" fillId="4" borderId="15" xfId="0" applyFont="1" applyFill="1" applyBorder="1"/>
    <xf numFmtId="0" fontId="2" fillId="4" borderId="0" xfId="0" applyFont="1" applyFill="1"/>
    <xf numFmtId="0" fontId="2" fillId="4" borderId="15" xfId="0" applyFont="1" applyFill="1" applyBorder="1" applyAlignment="1">
      <alignment horizontal="left"/>
    </xf>
    <xf numFmtId="0" fontId="2" fillId="4" borderId="0" xfId="0" applyFont="1" applyFill="1" applyAlignment="1">
      <alignment horizontal="center"/>
    </xf>
    <xf numFmtId="0" fontId="33" fillId="5" borderId="0" xfId="0" applyFont="1" applyFill="1"/>
    <xf numFmtId="0" fontId="0" fillId="5" borderId="0" xfId="0" applyFill="1"/>
    <xf numFmtId="0" fontId="3" fillId="3" borderId="0" xfId="0" applyFont="1" applyFill="1"/>
    <xf numFmtId="0" fontId="23" fillId="14" borderId="11" xfId="0" applyFont="1" applyFill="1" applyBorder="1"/>
    <xf numFmtId="0" fontId="23" fillId="14" borderId="12" xfId="0" applyFont="1" applyFill="1" applyBorder="1"/>
    <xf numFmtId="0" fontId="23" fillId="14" borderId="11" xfId="0" applyFont="1" applyFill="1" applyBorder="1" applyAlignment="1">
      <alignment horizontal="left"/>
    </xf>
    <xf numFmtId="0" fontId="23" fillId="14" borderId="12" xfId="0" applyFont="1" applyFill="1" applyBorder="1" applyAlignment="1">
      <alignment horizontal="left"/>
    </xf>
    <xf numFmtId="0" fontId="23" fillId="14" borderId="13" xfId="0" applyFont="1" applyFill="1" applyBorder="1"/>
    <xf numFmtId="0" fontId="24" fillId="14" borderId="12" xfId="0" applyFont="1" applyFill="1" applyBorder="1"/>
    <xf numFmtId="0" fontId="0" fillId="3" borderId="19" xfId="0" applyFill="1" applyBorder="1"/>
    <xf numFmtId="0" fontId="0" fillId="3" borderId="14" xfId="0" applyFill="1" applyBorder="1"/>
    <xf numFmtId="0" fontId="23" fillId="14" borderId="14" xfId="0" applyFont="1" applyFill="1" applyBorder="1"/>
    <xf numFmtId="0" fontId="23" fillId="14" borderId="10" xfId="0" applyFont="1" applyFill="1" applyBorder="1"/>
    <xf numFmtId="0" fontId="23" fillId="14" borderId="0" xfId="0" applyFont="1" applyFill="1"/>
    <xf numFmtId="0" fontId="34" fillId="3" borderId="0" xfId="0" applyFont="1" applyFill="1"/>
    <xf numFmtId="0" fontId="34" fillId="3" borderId="17" xfId="0" applyFont="1" applyFill="1" applyBorder="1"/>
    <xf numFmtId="0" fontId="0" fillId="3" borderId="12" xfId="0" applyFill="1" applyBorder="1"/>
    <xf numFmtId="0" fontId="0" fillId="3" borderId="9" xfId="0" applyFill="1" applyBorder="1"/>
    <xf numFmtId="0" fontId="0" fillId="3" borderId="16" xfId="0" applyFill="1" applyBorder="1"/>
    <xf numFmtId="0" fontId="0" fillId="3" borderId="17" xfId="0" applyFill="1" applyBorder="1"/>
    <xf numFmtId="0" fontId="0" fillId="3" borderId="18" xfId="0" applyFill="1" applyBorder="1"/>
    <xf numFmtId="0" fontId="3" fillId="3" borderId="14" xfId="0" applyFont="1" applyFill="1" applyBorder="1"/>
    <xf numFmtId="0" fontId="3" fillId="3" borderId="9" xfId="0" applyFont="1" applyFill="1" applyBorder="1"/>
    <xf numFmtId="166" fontId="3" fillId="3" borderId="14" xfId="1" applyNumberFormat="1" applyFont="1" applyFill="1" applyBorder="1" applyAlignment="1">
      <alignment horizontal="center"/>
    </xf>
    <xf numFmtId="0" fontId="6" fillId="3" borderId="14" xfId="0" applyFont="1" applyFill="1" applyBorder="1"/>
    <xf numFmtId="0" fontId="4" fillId="3" borderId="9" xfId="0" applyFont="1" applyFill="1" applyBorder="1"/>
    <xf numFmtId="0" fontId="2" fillId="3" borderId="0" xfId="0" applyFont="1" applyFill="1"/>
    <xf numFmtId="0" fontId="4" fillId="3" borderId="14" xfId="0" applyFont="1" applyFill="1" applyBorder="1"/>
    <xf numFmtId="0" fontId="4" fillId="3" borderId="0" xfId="0" applyFont="1" applyFill="1"/>
    <xf numFmtId="0" fontId="2" fillId="3" borderId="9" xfId="0" applyFont="1" applyFill="1" applyBorder="1"/>
    <xf numFmtId="0" fontId="37" fillId="5" borderId="19" xfId="0" applyFont="1" applyFill="1" applyBorder="1"/>
    <xf numFmtId="0" fontId="0" fillId="5" borderId="10" xfId="0" applyFill="1" applyBorder="1"/>
    <xf numFmtId="0" fontId="0" fillId="5" borderId="12" xfId="0" applyFill="1" applyBorder="1"/>
    <xf numFmtId="0" fontId="0" fillId="5" borderId="9" xfId="0" applyFill="1" applyBorder="1"/>
    <xf numFmtId="0" fontId="39" fillId="5" borderId="9" xfId="0" applyFont="1" applyFill="1" applyBorder="1"/>
    <xf numFmtId="0" fontId="39" fillId="5" borderId="18" xfId="0" applyFont="1" applyFill="1" applyBorder="1"/>
    <xf numFmtId="0" fontId="2" fillId="5" borderId="15" xfId="0" applyFont="1" applyFill="1" applyBorder="1"/>
    <xf numFmtId="0" fontId="2" fillId="5" borderId="0" xfId="0" applyFont="1" applyFill="1"/>
    <xf numFmtId="0" fontId="2" fillId="5" borderId="15" xfId="0" applyFont="1" applyFill="1" applyBorder="1" applyAlignment="1">
      <alignment horizontal="left"/>
    </xf>
    <xf numFmtId="0" fontId="2" fillId="5" borderId="0" xfId="0" applyFont="1" applyFill="1" applyAlignment="1">
      <alignment horizontal="center"/>
    </xf>
    <xf numFmtId="0" fontId="39" fillId="5" borderId="15" xfId="0" applyFont="1" applyFill="1" applyBorder="1"/>
    <xf numFmtId="0" fontId="39" fillId="5" borderId="0" xfId="0" applyFont="1" applyFill="1"/>
    <xf numFmtId="0" fontId="39" fillId="5" borderId="16" xfId="0" applyFont="1" applyFill="1" applyBorder="1"/>
    <xf numFmtId="0" fontId="39" fillId="5" borderId="9" xfId="0" applyFont="1" applyFill="1" applyBorder="1" applyAlignment="1">
      <alignment horizontal="center"/>
    </xf>
    <xf numFmtId="0" fontId="23" fillId="14" borderId="15" xfId="0" applyFont="1" applyFill="1" applyBorder="1"/>
    <xf numFmtId="0" fontId="41" fillId="14" borderId="15" xfId="0" applyFont="1" applyFill="1" applyBorder="1"/>
    <xf numFmtId="0" fontId="23" fillId="14" borderId="20" xfId="0" applyFont="1" applyFill="1" applyBorder="1"/>
    <xf numFmtId="0" fontId="8" fillId="5" borderId="0" xfId="0" applyFont="1" applyFill="1"/>
    <xf numFmtId="0" fontId="2" fillId="5" borderId="9" xfId="0" applyFont="1" applyFill="1" applyBorder="1"/>
    <xf numFmtId="0" fontId="0" fillId="5" borderId="14" xfId="0" applyFill="1" applyBorder="1"/>
    <xf numFmtId="0" fontId="3" fillId="5" borderId="14" xfId="0" applyFont="1" applyFill="1" applyBorder="1"/>
    <xf numFmtId="0" fontId="3" fillId="5" borderId="9" xfId="0" applyFont="1" applyFill="1" applyBorder="1"/>
    <xf numFmtId="0" fontId="3" fillId="5" borderId="14" xfId="0" applyFont="1" applyFill="1" applyBorder="1" applyAlignment="1">
      <alignment horizontal="center"/>
    </xf>
    <xf numFmtId="0" fontId="3" fillId="5" borderId="9" xfId="0" applyFont="1" applyFill="1" applyBorder="1" applyAlignment="1">
      <alignment horizontal="center"/>
    </xf>
    <xf numFmtId="0" fontId="0" fillId="5" borderId="19" xfId="0" applyFill="1" applyBorder="1"/>
    <xf numFmtId="0" fontId="0" fillId="5" borderId="18" xfId="0" applyFill="1" applyBorder="1"/>
    <xf numFmtId="0" fontId="0" fillId="5" borderId="17" xfId="0" applyFill="1" applyBorder="1"/>
    <xf numFmtId="0" fontId="36" fillId="3" borderId="14" xfId="0" applyFont="1" applyFill="1" applyBorder="1"/>
    <xf numFmtId="0" fontId="10" fillId="3" borderId="9" xfId="0" applyFont="1" applyFill="1" applyBorder="1"/>
    <xf numFmtId="0" fontId="33" fillId="3" borderId="0" xfId="0" applyFont="1" applyFill="1"/>
    <xf numFmtId="0" fontId="42" fillId="3" borderId="0" xfId="0" applyFont="1" applyFill="1"/>
    <xf numFmtId="0" fontId="42" fillId="3" borderId="15" xfId="0" applyFont="1" applyFill="1" applyBorder="1"/>
    <xf numFmtId="0" fontId="42" fillId="3" borderId="16" xfId="0" applyFont="1" applyFill="1" applyBorder="1" applyAlignment="1">
      <alignment horizontal="right"/>
    </xf>
    <xf numFmtId="0" fontId="43" fillId="3" borderId="0" xfId="0" applyFont="1" applyFill="1"/>
    <xf numFmtId="0" fontId="42" fillId="3" borderId="14" xfId="0" applyFont="1" applyFill="1" applyBorder="1"/>
    <xf numFmtId="0" fontId="42" fillId="3" borderId="9" xfId="0" applyFont="1" applyFill="1" applyBorder="1"/>
    <xf numFmtId="0" fontId="44" fillId="3" borderId="9" xfId="0" applyFont="1" applyFill="1" applyBorder="1"/>
    <xf numFmtId="0" fontId="42" fillId="3" borderId="14" xfId="0" applyFont="1" applyFill="1" applyBorder="1" applyAlignment="1">
      <alignment horizontal="center"/>
    </xf>
    <xf numFmtId="0" fontId="42" fillId="3" borderId="9" xfId="0" applyFont="1" applyFill="1" applyBorder="1" applyAlignment="1">
      <alignment horizontal="center"/>
    </xf>
    <xf numFmtId="0" fontId="0" fillId="3" borderId="11" xfId="0" applyFill="1" applyBorder="1"/>
    <xf numFmtId="166" fontId="0" fillId="3" borderId="14" xfId="1" applyNumberFormat="1" applyFont="1" applyFill="1" applyBorder="1"/>
    <xf numFmtId="166" fontId="3" fillId="3" borderId="14" xfId="1" applyNumberFormat="1" applyFont="1" applyFill="1" applyBorder="1"/>
    <xf numFmtId="166" fontId="4" fillId="3" borderId="14" xfId="1" applyNumberFormat="1" applyFont="1" applyFill="1" applyBorder="1"/>
    <xf numFmtId="0" fontId="43" fillId="3" borderId="9" xfId="0" applyFont="1" applyFill="1" applyBorder="1"/>
    <xf numFmtId="0" fontId="42" fillId="3" borderId="0" xfId="0" applyFont="1" applyFill="1" applyAlignment="1">
      <alignment horizontal="right"/>
    </xf>
    <xf numFmtId="0" fontId="21" fillId="5" borderId="9" xfId="0" applyFont="1" applyFill="1" applyBorder="1"/>
    <xf numFmtId="0" fontId="22" fillId="5" borderId="9" xfId="0" applyFont="1" applyFill="1" applyBorder="1" applyAlignment="1">
      <alignment horizontal="center"/>
    </xf>
    <xf numFmtId="0" fontId="22" fillId="5" borderId="14" xfId="0" applyFont="1" applyFill="1" applyBorder="1"/>
    <xf numFmtId="0" fontId="22" fillId="5" borderId="9" xfId="0" applyFont="1" applyFill="1" applyBorder="1"/>
    <xf numFmtId="0" fontId="22" fillId="5" borderId="14" xfId="0" applyFont="1" applyFill="1" applyBorder="1" applyAlignment="1">
      <alignment horizontal="center"/>
    </xf>
    <xf numFmtId="0" fontId="3" fillId="2" borderId="9" xfId="0" applyFont="1" applyFill="1" applyBorder="1" applyAlignment="1">
      <alignment horizontal="center"/>
    </xf>
    <xf numFmtId="0" fontId="3" fillId="8" borderId="9" xfId="0" applyFont="1" applyFill="1" applyBorder="1" applyAlignment="1">
      <alignment horizontal="center"/>
    </xf>
    <xf numFmtId="0" fontId="38" fillId="3" borderId="0" xfId="0" applyFont="1" applyFill="1"/>
    <xf numFmtId="0" fontId="33" fillId="3" borderId="9" xfId="0" applyFont="1" applyFill="1" applyBorder="1" applyAlignment="1">
      <alignment horizontal="center"/>
    </xf>
    <xf numFmtId="0" fontId="0" fillId="2" borderId="19" xfId="0" applyFill="1" applyBorder="1"/>
    <xf numFmtId="5" fontId="22" fillId="11" borderId="3" xfId="1" applyNumberFormat="1" applyFont="1" applyFill="1" applyBorder="1" applyAlignment="1">
      <alignment horizontal="center"/>
    </xf>
    <xf numFmtId="0" fontId="2" fillId="2" borderId="10" xfId="0" applyFont="1" applyFill="1" applyBorder="1"/>
    <xf numFmtId="6" fontId="21" fillId="2" borderId="0" xfId="0" applyNumberFormat="1" applyFont="1" applyFill="1"/>
    <xf numFmtId="6" fontId="40" fillId="2" borderId="0" xfId="0" applyNumberFormat="1" applyFont="1" applyFill="1"/>
    <xf numFmtId="49" fontId="33" fillId="2" borderId="15" xfId="0" applyNumberFormat="1" applyFont="1" applyFill="1" applyBorder="1"/>
    <xf numFmtId="6" fontId="3" fillId="2" borderId="14" xfId="0" applyNumberFormat="1" applyFont="1" applyFill="1" applyBorder="1"/>
    <xf numFmtId="0" fontId="0" fillId="14" borderId="11" xfId="0" applyFill="1" applyBorder="1"/>
    <xf numFmtId="6" fontId="3" fillId="3" borderId="14" xfId="0" applyNumberFormat="1" applyFont="1" applyFill="1" applyBorder="1"/>
    <xf numFmtId="0" fontId="2" fillId="3" borderId="10" xfId="0" applyFont="1" applyFill="1" applyBorder="1"/>
    <xf numFmtId="6" fontId="43" fillId="3" borderId="0" xfId="0" applyNumberFormat="1" applyFont="1" applyFill="1"/>
    <xf numFmtId="49" fontId="33" fillId="3" borderId="15" xfId="0" applyNumberFormat="1" applyFont="1" applyFill="1" applyBorder="1"/>
    <xf numFmtId="6" fontId="40" fillId="3" borderId="0" xfId="0" applyNumberFormat="1" applyFont="1" applyFill="1"/>
    <xf numFmtId="0" fontId="24" fillId="14" borderId="11" xfId="0" applyFont="1" applyFill="1" applyBorder="1"/>
    <xf numFmtId="44" fontId="0" fillId="0" borderId="0" xfId="4" applyFont="1"/>
    <xf numFmtId="0" fontId="0" fillId="16" borderId="0" xfId="0" applyFill="1"/>
    <xf numFmtId="0" fontId="1" fillId="15" borderId="3" xfId="5" applyBorder="1"/>
    <xf numFmtId="167" fontId="1" fillId="15" borderId="3" xfId="5" applyNumberFormat="1" applyBorder="1"/>
    <xf numFmtId="0" fontId="32" fillId="0" borderId="0" xfId="0" applyFont="1" applyAlignment="1">
      <alignment horizontal="center" vertical="top" wrapText="1"/>
    </xf>
    <xf numFmtId="0" fontId="32" fillId="0" borderId="0" xfId="0" applyFont="1" applyAlignment="1">
      <alignment horizontal="center" vertical="center"/>
    </xf>
    <xf numFmtId="0" fontId="31" fillId="7" borderId="0" xfId="0" applyFont="1" applyFill="1" applyAlignment="1">
      <alignment horizontal="left" vertical="top"/>
    </xf>
    <xf numFmtId="0" fontId="45" fillId="14" borderId="0" xfId="0" applyFont="1" applyFill="1" applyAlignment="1">
      <alignment horizontal="left" vertical="top"/>
    </xf>
    <xf numFmtId="49" fontId="16" fillId="4" borderId="0" xfId="0" applyNumberFormat="1" applyFont="1" applyFill="1" applyAlignment="1">
      <alignment horizontal="left" vertical="center" wrapText="1"/>
    </xf>
    <xf numFmtId="0" fontId="6" fillId="3" borderId="0" xfId="0" applyFont="1" applyFill="1" applyAlignment="1">
      <alignment horizontal="left" wrapText="1"/>
    </xf>
    <xf numFmtId="0" fontId="7" fillId="0" borderId="3" xfId="0" applyFont="1" applyBorder="1" applyAlignment="1">
      <alignment horizontal="center" vertical="center" wrapText="1"/>
    </xf>
    <xf numFmtId="49" fontId="7" fillId="0" borderId="0" xfId="0" applyNumberFormat="1" applyFont="1" applyAlignment="1">
      <alignment horizontal="center" vertical="center" wrapText="1"/>
    </xf>
    <xf numFmtId="49" fontId="7" fillId="0" borderId="8" xfId="0" applyNumberFormat="1" applyFont="1" applyBorder="1" applyAlignment="1">
      <alignment horizontal="center" vertical="center" wrapText="1"/>
    </xf>
    <xf numFmtId="164" fontId="6" fillId="0" borderId="0" xfId="1" applyNumberFormat="1" applyFont="1" applyAlignment="1">
      <alignment horizontal="left" vertical="center" wrapText="1"/>
    </xf>
    <xf numFmtId="0" fontId="6" fillId="9" borderId="0" xfId="0" applyFont="1" applyFill="1" applyAlignment="1">
      <alignment horizontal="left" vertical="top" wrapText="1"/>
    </xf>
  </cellXfs>
  <cellStyles count="6">
    <cellStyle name="20% - Accent1" xfId="5" builtinId="30"/>
    <cellStyle name="Comma" xfId="1" builtinId="3"/>
    <cellStyle name="Comma 2" xfId="3" xr:uid="{62C06AF9-A7A7-4D98-BD1A-A9791FD06906}"/>
    <cellStyle name="Currency" xfId="4" builtinId="4"/>
    <cellStyle name="Normal" xfId="0" builtinId="0"/>
    <cellStyle name="Percent" xfId="2" builtinId="5"/>
  </cellStyles>
  <dxfs count="0"/>
  <tableStyles count="0" defaultTableStyle="TableStyleMedium2" defaultPivotStyle="PivotStyleLight16"/>
  <colors>
    <mruColors>
      <color rgb="FF00FF00"/>
      <color rgb="FF00FFFF"/>
      <color rgb="FF009999"/>
      <color rgb="FFFF99FF"/>
      <color rgb="FFD60093"/>
      <color rgb="FF0000FF"/>
      <color rgb="FF99FF66"/>
      <color rgb="FFFF99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D992F-37A3-4128-B6B1-17B5A9785FFD}">
  <sheetPr>
    <pageSetUpPr fitToPage="1"/>
  </sheetPr>
  <dimension ref="A1:R85"/>
  <sheetViews>
    <sheetView tabSelected="1" topLeftCell="A3" workbookViewId="0">
      <selection activeCell="B29" sqref="B29"/>
    </sheetView>
  </sheetViews>
  <sheetFormatPr defaultRowHeight="15" x14ac:dyDescent="0.25"/>
  <cols>
    <col min="1" max="1" width="10" customWidth="1"/>
    <col min="2" max="2" width="16.28515625" customWidth="1"/>
    <col min="3" max="3" width="24.7109375" customWidth="1"/>
    <col min="4" max="4" width="3.85546875" customWidth="1"/>
    <col min="5" max="5" width="12.5703125" customWidth="1"/>
    <col min="6" max="6" width="8.7109375" customWidth="1"/>
    <col min="7" max="7" width="11.7109375" customWidth="1"/>
    <col min="8" max="8" width="6.85546875" customWidth="1"/>
    <col min="9" max="9" width="3.5703125" customWidth="1"/>
    <col min="10" max="10" width="5.28515625" customWidth="1"/>
    <col min="11" max="11" width="7.85546875" customWidth="1"/>
    <col min="12" max="12" width="12.7109375" customWidth="1"/>
    <col min="13" max="13" width="24.5703125" customWidth="1"/>
    <col min="19" max="19" width="9.28515625" customWidth="1"/>
  </cols>
  <sheetData>
    <row r="1" spans="1:18" s="1" customFormat="1" ht="21.75" customHeight="1" x14ac:dyDescent="0.25">
      <c r="A1" s="554" t="s">
        <v>526</v>
      </c>
      <c r="B1" s="554"/>
      <c r="C1" s="554"/>
      <c r="D1" s="554"/>
      <c r="E1" s="554"/>
      <c r="F1" s="554"/>
      <c r="G1" s="554"/>
    </row>
    <row r="2" spans="1:18" s="1" customFormat="1" ht="21.75" customHeight="1" x14ac:dyDescent="0.25">
      <c r="A2" s="554"/>
      <c r="B2" s="554"/>
      <c r="C2" s="554"/>
      <c r="D2" s="554"/>
      <c r="E2" s="554"/>
      <c r="F2" s="554"/>
      <c r="G2" s="554"/>
      <c r="K2" s="553" t="s">
        <v>513</v>
      </c>
      <c r="L2" s="553"/>
      <c r="M2" s="553"/>
    </row>
    <row r="3" spans="1:18" ht="15" customHeight="1" x14ac:dyDescent="0.25">
      <c r="A3" s="2" t="s">
        <v>488</v>
      </c>
      <c r="K3" s="552" t="s">
        <v>514</v>
      </c>
      <c r="L3" s="552"/>
      <c r="M3" s="552"/>
    </row>
    <row r="4" spans="1:18" ht="16.5" customHeight="1" thickBot="1" x14ac:dyDescent="0.3">
      <c r="K4" s="552"/>
      <c r="L4" s="552"/>
      <c r="M4" s="552"/>
    </row>
    <row r="5" spans="1:18" ht="16.5" customHeight="1" thickTop="1" x14ac:dyDescent="0.25">
      <c r="A5" s="333" t="s">
        <v>499</v>
      </c>
      <c r="B5" s="332"/>
      <c r="C5" s="415" t="s">
        <v>503</v>
      </c>
      <c r="D5" s="335" t="s">
        <v>0</v>
      </c>
      <c r="E5" s="336"/>
      <c r="F5" s="337"/>
      <c r="K5" s="552"/>
      <c r="L5" s="552"/>
      <c r="M5" s="552"/>
      <c r="R5" s="338"/>
    </row>
    <row r="6" spans="1:18" ht="15.75" x14ac:dyDescent="0.25">
      <c r="A6" s="341" t="s">
        <v>500</v>
      </c>
      <c r="B6" s="342"/>
      <c r="C6" s="436" t="s">
        <v>504</v>
      </c>
      <c r="D6" s="339"/>
      <c r="E6" s="339"/>
      <c r="F6" s="340"/>
    </row>
    <row r="7" spans="1:18" ht="15.75" x14ac:dyDescent="0.25">
      <c r="A7" s="344" t="s">
        <v>501</v>
      </c>
      <c r="B7" s="339"/>
      <c r="C7" s="530" t="s">
        <v>505</v>
      </c>
      <c r="D7" s="344" t="s">
        <v>507</v>
      </c>
      <c r="E7" s="344"/>
      <c r="F7" s="340"/>
    </row>
    <row r="8" spans="1:18" ht="16.5" thickBot="1" x14ac:dyDescent="0.3">
      <c r="A8" s="397" t="s">
        <v>502</v>
      </c>
      <c r="B8" s="398"/>
      <c r="C8" s="531" t="s">
        <v>506</v>
      </c>
      <c r="D8" s="344"/>
      <c r="E8" s="344" t="s">
        <v>510</v>
      </c>
      <c r="F8" s="340"/>
    </row>
    <row r="9" spans="1:18" ht="16.5" customHeight="1" thickTop="1" x14ac:dyDescent="0.25">
      <c r="C9" s="348"/>
      <c r="D9" s="401" t="s">
        <v>508</v>
      </c>
      <c r="E9" s="401"/>
      <c r="F9" s="340"/>
      <c r="G9" s="335" t="s">
        <v>1</v>
      </c>
      <c r="H9" s="336"/>
      <c r="I9" s="336"/>
      <c r="J9" s="336"/>
      <c r="K9" s="335" t="s">
        <v>535</v>
      </c>
      <c r="L9" s="347" t="s">
        <v>489</v>
      </c>
    </row>
    <row r="10" spans="1:18" ht="16.5" thickBot="1" x14ac:dyDescent="0.3">
      <c r="C10" s="348"/>
      <c r="D10" s="401"/>
      <c r="E10" s="401" t="s">
        <v>490</v>
      </c>
      <c r="F10" s="340"/>
      <c r="G10" s="344" t="s">
        <v>507</v>
      </c>
      <c r="H10" s="339"/>
      <c r="I10" s="339"/>
      <c r="J10" s="339"/>
      <c r="K10" s="540">
        <v>7700</v>
      </c>
      <c r="L10" s="350" t="s">
        <v>491</v>
      </c>
    </row>
    <row r="11" spans="1:18" ht="17.25" thickTop="1" thickBot="1" x14ac:dyDescent="0.3">
      <c r="A11" s="351"/>
      <c r="C11" s="348"/>
      <c r="D11" s="339"/>
      <c r="E11" s="339"/>
      <c r="F11" s="340"/>
      <c r="G11" s="404" t="s">
        <v>510</v>
      </c>
      <c r="H11" s="339"/>
      <c r="I11" s="339"/>
      <c r="J11" s="536"/>
      <c r="K11" s="537">
        <v>6200</v>
      </c>
      <c r="L11" s="353"/>
    </row>
    <row r="12" spans="1:18" ht="16.5" thickTop="1" x14ac:dyDescent="0.25">
      <c r="C12" s="348"/>
      <c r="D12" s="339"/>
      <c r="E12" s="339"/>
      <c r="F12" s="340"/>
      <c r="G12" s="405" t="s">
        <v>508</v>
      </c>
      <c r="H12" s="346"/>
      <c r="I12" s="339"/>
      <c r="J12" s="335" t="s">
        <v>534</v>
      </c>
      <c r="K12" s="336"/>
      <c r="L12" s="353"/>
    </row>
    <row r="13" spans="1:18" ht="16.5" customHeight="1" thickBot="1" x14ac:dyDescent="0.3">
      <c r="C13" s="348"/>
      <c r="D13" s="354"/>
      <c r="E13" s="355"/>
      <c r="F13" s="356"/>
      <c r="G13" s="406" t="s">
        <v>490</v>
      </c>
      <c r="H13" s="357"/>
      <c r="I13" s="339"/>
      <c r="J13" s="539" t="s">
        <v>527</v>
      </c>
      <c r="K13" s="538"/>
      <c r="L13" s="353"/>
    </row>
    <row r="14" spans="1:18" ht="16.5" customHeight="1" thickTop="1" thickBot="1" x14ac:dyDescent="0.3">
      <c r="B14" s="347" t="s">
        <v>2</v>
      </c>
      <c r="C14" s="359" t="s">
        <v>3</v>
      </c>
      <c r="D14" s="360" t="s">
        <v>4</v>
      </c>
      <c r="E14" s="337"/>
      <c r="F14" s="360" t="s">
        <v>5</v>
      </c>
      <c r="G14" s="352"/>
      <c r="H14" s="352"/>
      <c r="I14" s="361"/>
      <c r="J14" s="534"/>
      <c r="K14" s="363"/>
      <c r="L14" s="339"/>
      <c r="M14" s="347" t="s">
        <v>6</v>
      </c>
    </row>
    <row r="15" spans="1:18" ht="16.5" customHeight="1" thickTop="1" thickBot="1" x14ac:dyDescent="0.3">
      <c r="B15" s="353"/>
      <c r="C15" s="343"/>
      <c r="D15" s="339"/>
      <c r="E15" s="340"/>
      <c r="F15" s="342"/>
      <c r="G15" s="342"/>
      <c r="H15" s="342"/>
      <c r="I15" s="364" t="s">
        <v>492</v>
      </c>
      <c r="J15" s="365"/>
      <c r="K15" s="344" t="s">
        <v>507</v>
      </c>
      <c r="L15" s="344"/>
      <c r="M15" s="366"/>
    </row>
    <row r="16" spans="1:18" ht="16.5" customHeight="1" thickTop="1" thickBot="1" x14ac:dyDescent="0.3">
      <c r="B16" s="399" t="s">
        <v>507</v>
      </c>
      <c r="C16" s="409" t="s">
        <v>507</v>
      </c>
      <c r="D16" s="344" t="s">
        <v>507</v>
      </c>
      <c r="E16" s="344"/>
      <c r="F16" s="367"/>
      <c r="G16" s="341" t="s">
        <v>507</v>
      </c>
      <c r="H16" s="342"/>
      <c r="I16" s="368" t="s">
        <v>511</v>
      </c>
      <c r="J16" s="369" t="s">
        <v>493</v>
      </c>
      <c r="K16" s="344"/>
      <c r="L16" s="407" t="s">
        <v>510</v>
      </c>
      <c r="M16" s="408" t="s">
        <v>507</v>
      </c>
    </row>
    <row r="17" spans="2:13" ht="15.75" customHeight="1" thickTop="1" x14ac:dyDescent="0.25">
      <c r="B17" s="400" t="s">
        <v>510</v>
      </c>
      <c r="C17" s="436" t="s">
        <v>512</v>
      </c>
      <c r="D17" s="344"/>
      <c r="E17" s="344" t="s">
        <v>510</v>
      </c>
      <c r="F17" s="340"/>
      <c r="G17" s="445" t="s">
        <v>512</v>
      </c>
      <c r="H17" s="335" t="s">
        <v>494</v>
      </c>
      <c r="I17" s="352"/>
      <c r="J17" s="334"/>
      <c r="K17" s="401" t="s">
        <v>508</v>
      </c>
      <c r="L17" s="428"/>
      <c r="M17" s="400" t="s">
        <v>510</v>
      </c>
    </row>
    <row r="18" spans="2:13" ht="15" customHeight="1" x14ac:dyDescent="0.25">
      <c r="B18" s="402" t="s">
        <v>508</v>
      </c>
      <c r="C18" s="419" t="s">
        <v>508</v>
      </c>
      <c r="D18" s="401" t="s">
        <v>508</v>
      </c>
      <c r="E18" s="401"/>
      <c r="F18" s="370"/>
      <c r="G18" s="421" t="s">
        <v>508</v>
      </c>
      <c r="H18" s="371" t="s">
        <v>389</v>
      </c>
      <c r="I18" s="352"/>
      <c r="J18" s="334"/>
      <c r="K18" s="401"/>
      <c r="L18" s="428" t="s">
        <v>490</v>
      </c>
      <c r="M18" s="402" t="s">
        <v>508</v>
      </c>
    </row>
    <row r="19" spans="2:13" ht="16.5" customHeight="1" x14ac:dyDescent="0.25">
      <c r="B19" s="403" t="s">
        <v>490</v>
      </c>
      <c r="C19" s="420" t="s">
        <v>495</v>
      </c>
      <c r="D19" s="401"/>
      <c r="E19" s="401" t="s">
        <v>490</v>
      </c>
      <c r="F19" s="370"/>
      <c r="G19" s="421" t="s">
        <v>495</v>
      </c>
      <c r="H19" s="446" t="s">
        <v>507</v>
      </c>
      <c r="I19" s="447"/>
      <c r="J19" s="334"/>
      <c r="K19" s="372"/>
      <c r="L19" s="340"/>
      <c r="M19" s="429" t="s">
        <v>490</v>
      </c>
    </row>
    <row r="20" spans="2:13" ht="15.75" x14ac:dyDescent="0.25">
      <c r="B20" s="373"/>
      <c r="C20" s="374"/>
      <c r="D20" s="345"/>
      <c r="E20" s="345"/>
      <c r="F20" s="370"/>
      <c r="G20" s="342"/>
      <c r="H20" s="448"/>
      <c r="I20" s="449" t="s">
        <v>511</v>
      </c>
      <c r="J20" s="334"/>
      <c r="K20" s="339"/>
      <c r="L20" s="340"/>
      <c r="M20" s="366"/>
    </row>
    <row r="21" spans="2:13" ht="15.75" x14ac:dyDescent="0.25">
      <c r="B21" s="375"/>
      <c r="C21" s="343"/>
      <c r="D21" s="339"/>
      <c r="E21" s="339"/>
      <c r="F21" s="340"/>
      <c r="G21" s="342"/>
      <c r="H21" s="422" t="s">
        <v>508</v>
      </c>
      <c r="I21" s="423"/>
      <c r="J21" s="424"/>
      <c r="K21" s="339"/>
      <c r="L21" s="340"/>
      <c r="M21" s="376"/>
    </row>
    <row r="22" spans="2:13" ht="16.5" thickBot="1" x14ac:dyDescent="0.3">
      <c r="B22" s="353"/>
      <c r="C22" s="343"/>
      <c r="D22" s="377"/>
      <c r="E22" s="339"/>
      <c r="F22" s="339"/>
      <c r="G22" s="378"/>
      <c r="H22" s="425"/>
      <c r="I22" s="426" t="s">
        <v>496</v>
      </c>
      <c r="J22" s="427"/>
      <c r="K22" s="339"/>
      <c r="L22" s="340"/>
      <c r="M22" s="353"/>
    </row>
    <row r="23" spans="2:13" ht="15.75" thickTop="1" x14ac:dyDescent="0.25">
      <c r="B23" s="347" t="s">
        <v>7</v>
      </c>
      <c r="C23" s="359" t="s">
        <v>8</v>
      </c>
      <c r="D23" s="379" t="s">
        <v>9</v>
      </c>
      <c r="E23" s="337"/>
      <c r="F23" s="379" t="s">
        <v>10</v>
      </c>
      <c r="G23" s="352"/>
      <c r="H23" s="337"/>
      <c r="I23" s="380"/>
      <c r="J23" s="379" t="s">
        <v>12</v>
      </c>
      <c r="K23" s="336"/>
      <c r="L23" s="337"/>
      <c r="M23" s="347" t="s">
        <v>13</v>
      </c>
    </row>
    <row r="24" spans="2:13" x14ac:dyDescent="0.25">
      <c r="B24" s="438"/>
      <c r="C24" s="343"/>
      <c r="D24" s="342"/>
      <c r="E24" s="343"/>
      <c r="F24" s="332"/>
      <c r="G24" s="332"/>
      <c r="H24" s="381"/>
      <c r="I24" s="343"/>
      <c r="J24" s="342"/>
      <c r="K24" s="342"/>
      <c r="L24" s="343"/>
      <c r="M24" s="353"/>
    </row>
    <row r="25" spans="2:13" ht="15.75" x14ac:dyDescent="0.25">
      <c r="B25" s="439" t="s">
        <v>507</v>
      </c>
      <c r="C25" s="409" t="s">
        <v>507</v>
      </c>
      <c r="D25" s="341" t="s">
        <v>507</v>
      </c>
      <c r="E25" s="409"/>
      <c r="F25" s="410" t="s">
        <v>507</v>
      </c>
      <c r="G25" s="381"/>
      <c r="H25" s="342"/>
      <c r="I25" s="343"/>
      <c r="J25" s="341" t="s">
        <v>507</v>
      </c>
      <c r="K25" s="341"/>
      <c r="L25" s="343"/>
      <c r="M25" s="399" t="s">
        <v>507</v>
      </c>
    </row>
    <row r="26" spans="2:13" ht="15.75" x14ac:dyDescent="0.25">
      <c r="B26" s="440" t="s">
        <v>538</v>
      </c>
      <c r="C26" s="436" t="s">
        <v>512</v>
      </c>
      <c r="D26" s="341"/>
      <c r="E26" s="409" t="s">
        <v>512</v>
      </c>
      <c r="F26" s="396" t="s">
        <v>511</v>
      </c>
      <c r="G26" s="382" t="s">
        <v>11</v>
      </c>
      <c r="H26" s="383"/>
      <c r="I26" s="384"/>
      <c r="J26" s="341"/>
      <c r="K26" s="341" t="s">
        <v>512</v>
      </c>
      <c r="L26" s="343"/>
      <c r="M26" s="400" t="s">
        <v>510</v>
      </c>
    </row>
    <row r="27" spans="2:13" ht="15.75" x14ac:dyDescent="0.25">
      <c r="B27" s="441" t="s">
        <v>508</v>
      </c>
      <c r="C27" s="419" t="s">
        <v>508</v>
      </c>
      <c r="D27" s="421" t="s">
        <v>508</v>
      </c>
      <c r="E27" s="419"/>
      <c r="F27" s="430" t="s">
        <v>509</v>
      </c>
      <c r="G27" s="341" t="s">
        <v>507</v>
      </c>
      <c r="H27" s="342"/>
      <c r="I27" s="343"/>
      <c r="J27" s="421" t="s">
        <v>508</v>
      </c>
      <c r="K27" s="421"/>
      <c r="L27" s="419"/>
      <c r="M27" s="402" t="s">
        <v>508</v>
      </c>
    </row>
    <row r="28" spans="2:13" ht="15.75" x14ac:dyDescent="0.25">
      <c r="B28" s="442" t="s">
        <v>490</v>
      </c>
      <c r="C28" s="420" t="s">
        <v>497</v>
      </c>
      <c r="D28" s="421"/>
      <c r="E28" s="419" t="s">
        <v>495</v>
      </c>
      <c r="F28" s="426" t="s">
        <v>496</v>
      </c>
      <c r="G28" s="411" t="s">
        <v>512</v>
      </c>
      <c r="H28" s="342"/>
      <c r="I28" s="343"/>
      <c r="J28" s="421"/>
      <c r="K28" s="431" t="s">
        <v>498</v>
      </c>
      <c r="L28" s="419"/>
      <c r="M28" s="429" t="s">
        <v>490</v>
      </c>
    </row>
    <row r="29" spans="2:13" ht="15.75" x14ac:dyDescent="0.25">
      <c r="B29" s="443"/>
      <c r="C29" s="437"/>
      <c r="D29" s="342"/>
      <c r="E29" s="343"/>
      <c r="F29" s="334"/>
      <c r="G29" s="421" t="s">
        <v>508</v>
      </c>
      <c r="H29" s="421"/>
      <c r="I29" s="343"/>
      <c r="J29" s="342"/>
      <c r="K29" s="342"/>
      <c r="L29" s="343"/>
      <c r="M29" s="353"/>
    </row>
    <row r="30" spans="2:13" ht="15" customHeight="1" thickBot="1" x14ac:dyDescent="0.3">
      <c r="B30" s="444"/>
      <c r="C30" s="374"/>
      <c r="D30" s="342"/>
      <c r="E30" s="385"/>
      <c r="F30" s="334"/>
      <c r="G30" s="431" t="s">
        <v>495</v>
      </c>
      <c r="H30" s="421"/>
      <c r="I30" s="343"/>
      <c r="J30" s="342"/>
      <c r="K30" s="342"/>
      <c r="L30" s="343"/>
      <c r="M30" s="353"/>
    </row>
    <row r="31" spans="2:13" ht="15.75" thickTop="1" x14ac:dyDescent="0.25">
      <c r="B31" s="347" t="s">
        <v>14</v>
      </c>
      <c r="C31" s="359" t="s">
        <v>15</v>
      </c>
      <c r="D31" s="379" t="s">
        <v>16</v>
      </c>
      <c r="E31" s="336"/>
      <c r="F31" s="337"/>
      <c r="G31" s="379" t="s">
        <v>17</v>
      </c>
      <c r="H31" s="336"/>
      <c r="I31" s="337"/>
      <c r="J31" s="379" t="s">
        <v>18</v>
      </c>
      <c r="K31" s="336"/>
      <c r="L31" s="337"/>
      <c r="M31" s="347" t="s">
        <v>19</v>
      </c>
    </row>
    <row r="32" spans="2:13" x14ac:dyDescent="0.25">
      <c r="B32" s="386"/>
      <c r="C32" s="334"/>
      <c r="D32" s="342"/>
      <c r="E32" s="342"/>
      <c r="F32" s="343"/>
      <c r="G32" s="342"/>
      <c r="H32" s="342"/>
      <c r="I32" s="343"/>
      <c r="J32" s="342"/>
      <c r="K32" s="342"/>
      <c r="L32" s="343"/>
      <c r="M32" s="349"/>
    </row>
    <row r="33" spans="1:13" ht="15.75" x14ac:dyDescent="0.25">
      <c r="B33" s="412" t="s">
        <v>507</v>
      </c>
      <c r="C33" s="414" t="s">
        <v>507</v>
      </c>
      <c r="D33" s="416" t="s">
        <v>507</v>
      </c>
      <c r="E33" s="341"/>
      <c r="F33" s="343"/>
      <c r="G33" s="416" t="s">
        <v>507</v>
      </c>
      <c r="H33" s="342"/>
      <c r="I33" s="343"/>
      <c r="J33" s="416" t="s">
        <v>507</v>
      </c>
      <c r="K33" s="341"/>
      <c r="L33" s="343"/>
      <c r="M33" s="417" t="s">
        <v>507</v>
      </c>
    </row>
    <row r="34" spans="1:13" ht="15.75" x14ac:dyDescent="0.25">
      <c r="B34" s="413" t="s">
        <v>511</v>
      </c>
      <c r="C34" s="415" t="s">
        <v>511</v>
      </c>
      <c r="D34" s="341"/>
      <c r="E34" s="341" t="s">
        <v>512</v>
      </c>
      <c r="F34" s="343"/>
      <c r="G34" s="411" t="s">
        <v>512</v>
      </c>
      <c r="H34" s="342"/>
      <c r="I34" s="343"/>
      <c r="J34" s="341"/>
      <c r="K34" s="341" t="s">
        <v>512</v>
      </c>
      <c r="L34" s="343"/>
      <c r="M34" s="418" t="s">
        <v>512</v>
      </c>
    </row>
    <row r="35" spans="1:13" ht="15.75" x14ac:dyDescent="0.25">
      <c r="B35" s="432" t="s">
        <v>508</v>
      </c>
      <c r="C35" s="424" t="s">
        <v>508</v>
      </c>
      <c r="D35" s="421" t="s">
        <v>508</v>
      </c>
      <c r="E35" s="421"/>
      <c r="F35" s="419"/>
      <c r="G35" s="421" t="s">
        <v>508</v>
      </c>
      <c r="H35" s="421"/>
      <c r="I35" s="419"/>
      <c r="J35" s="421" t="s">
        <v>508</v>
      </c>
      <c r="K35" s="421"/>
      <c r="L35" s="419"/>
      <c r="M35" s="433" t="s">
        <v>508</v>
      </c>
    </row>
    <row r="36" spans="1:13" ht="15.75" x14ac:dyDescent="0.25">
      <c r="B36" s="434" t="s">
        <v>496</v>
      </c>
      <c r="C36" s="426" t="s">
        <v>496</v>
      </c>
      <c r="D36" s="421"/>
      <c r="E36" s="421" t="s">
        <v>495</v>
      </c>
      <c r="F36" s="419"/>
      <c r="G36" s="431" t="s">
        <v>495</v>
      </c>
      <c r="H36" s="421"/>
      <c r="I36" s="419"/>
      <c r="J36" s="421"/>
      <c r="K36" s="421" t="s">
        <v>495</v>
      </c>
      <c r="L36" s="419"/>
      <c r="M36" s="435" t="s">
        <v>495</v>
      </c>
    </row>
    <row r="37" spans="1:13" x14ac:dyDescent="0.25">
      <c r="B37" s="386"/>
      <c r="C37" s="334"/>
      <c r="D37" s="342"/>
      <c r="E37" s="342"/>
      <c r="F37" s="343"/>
      <c r="G37" s="342"/>
      <c r="H37" s="342"/>
      <c r="I37" s="343"/>
      <c r="J37" s="342"/>
      <c r="K37" s="342"/>
      <c r="L37" s="343"/>
      <c r="M37" s="349"/>
    </row>
    <row r="38" spans="1:13" ht="15.75" thickBot="1" x14ac:dyDescent="0.3">
      <c r="B38" s="387"/>
      <c r="C38" s="388"/>
      <c r="D38" s="389"/>
      <c r="E38" s="389"/>
      <c r="F38" s="385"/>
      <c r="G38" s="389"/>
      <c r="H38" s="389"/>
      <c r="I38" s="385"/>
      <c r="J38" s="389"/>
      <c r="K38" s="389"/>
      <c r="L38" s="385"/>
      <c r="M38" s="362"/>
    </row>
    <row r="39" spans="1:13" ht="15.75" thickTop="1" x14ac:dyDescent="0.25">
      <c r="B39" s="350" t="s">
        <v>20</v>
      </c>
      <c r="C39" s="390" t="s">
        <v>21</v>
      </c>
      <c r="D39" s="360" t="s">
        <v>22</v>
      </c>
      <c r="E39" s="360"/>
      <c r="F39" s="391"/>
      <c r="G39" s="360" t="s">
        <v>23</v>
      </c>
      <c r="H39" s="360"/>
      <c r="I39" s="392"/>
    </row>
    <row r="40" spans="1:13" ht="15.75" x14ac:dyDescent="0.25">
      <c r="B40" s="412" t="s">
        <v>507</v>
      </c>
      <c r="C40" s="414" t="s">
        <v>507</v>
      </c>
      <c r="D40" s="341" t="s">
        <v>507</v>
      </c>
      <c r="E40" s="341"/>
      <c r="F40" s="409"/>
      <c r="G40" s="341" t="s">
        <v>507</v>
      </c>
      <c r="H40" s="342"/>
      <c r="I40" s="343"/>
    </row>
    <row r="41" spans="1:13" ht="15.75" x14ac:dyDescent="0.25">
      <c r="B41" s="413" t="s">
        <v>511</v>
      </c>
      <c r="C41" s="415" t="s">
        <v>511</v>
      </c>
      <c r="D41" s="341"/>
      <c r="E41" s="341" t="s">
        <v>512</v>
      </c>
      <c r="F41" s="409"/>
      <c r="G41" s="411" t="s">
        <v>512</v>
      </c>
      <c r="H41" s="342"/>
      <c r="I41" s="343"/>
    </row>
    <row r="42" spans="1:13" ht="15.75" x14ac:dyDescent="0.25">
      <c r="B42" s="432" t="s">
        <v>508</v>
      </c>
      <c r="C42" s="424" t="s">
        <v>508</v>
      </c>
      <c r="D42" s="421" t="s">
        <v>508</v>
      </c>
      <c r="E42" s="421"/>
      <c r="F42" s="419"/>
      <c r="G42" s="421" t="s">
        <v>508</v>
      </c>
      <c r="H42" s="421"/>
      <c r="I42" s="343"/>
    </row>
    <row r="43" spans="1:13" ht="16.5" thickBot="1" x14ac:dyDescent="0.3">
      <c r="B43" s="434" t="s">
        <v>496</v>
      </c>
      <c r="C43" s="426" t="s">
        <v>496</v>
      </c>
      <c r="D43" s="421"/>
      <c r="E43" s="421" t="s">
        <v>495</v>
      </c>
      <c r="F43" s="419"/>
      <c r="G43" s="431" t="s">
        <v>495</v>
      </c>
      <c r="H43" s="421"/>
      <c r="I43" s="343"/>
    </row>
    <row r="44" spans="1:13" ht="15.75" thickTop="1" x14ac:dyDescent="0.25">
      <c r="B44" s="386"/>
      <c r="C44" s="332"/>
      <c r="D44" s="369"/>
      <c r="E44" s="358"/>
      <c r="F44" s="343"/>
      <c r="G44" s="342"/>
      <c r="H44" s="342"/>
      <c r="I44" s="343"/>
    </row>
    <row r="45" spans="1:13" x14ac:dyDescent="0.25">
      <c r="B45" s="386"/>
      <c r="C45" s="332"/>
      <c r="D45" s="334"/>
      <c r="E45" s="342"/>
      <c r="F45" s="343"/>
      <c r="G45" s="342"/>
      <c r="H45" s="342"/>
      <c r="I45" s="343"/>
    </row>
    <row r="46" spans="1:13" ht="15.75" thickBot="1" x14ac:dyDescent="0.3">
      <c r="B46" s="387"/>
      <c r="C46" s="393"/>
      <c r="D46" s="388"/>
      <c r="E46" s="389"/>
      <c r="F46" s="385"/>
      <c r="G46" s="389"/>
      <c r="H46" s="389"/>
      <c r="I46" s="385"/>
    </row>
    <row r="47" spans="1:13" ht="15.75" thickTop="1" x14ac:dyDescent="0.25"/>
    <row r="48" spans="1:13" ht="16.5" customHeight="1" x14ac:dyDescent="0.25">
      <c r="A48" s="394"/>
      <c r="B48" s="394"/>
      <c r="C48" s="394"/>
      <c r="D48" s="394"/>
      <c r="E48" s="394"/>
      <c r="F48" s="394"/>
      <c r="G48" s="394"/>
      <c r="H48" s="394"/>
      <c r="I48" s="394"/>
      <c r="J48" s="394"/>
      <c r="K48" s="394"/>
      <c r="L48" s="394"/>
      <c r="M48" s="394"/>
    </row>
    <row r="49" spans="1:13" x14ac:dyDescent="0.25">
      <c r="A49" s="394"/>
      <c r="B49" s="394"/>
      <c r="C49" s="394"/>
      <c r="D49" s="394"/>
      <c r="E49" s="394"/>
      <c r="F49" s="394"/>
      <c r="G49" s="394"/>
      <c r="H49" s="394"/>
      <c r="I49" s="394"/>
      <c r="J49" s="394"/>
      <c r="K49" s="394"/>
      <c r="L49" s="394"/>
      <c r="M49" s="394"/>
    </row>
    <row r="52" spans="1:13" s="4" customFormat="1" ht="16.5" customHeight="1" x14ac:dyDescent="0.25">
      <c r="A52"/>
      <c r="C52"/>
    </row>
    <row r="60" spans="1:13" ht="16.5" customHeight="1" x14ac:dyDescent="0.25"/>
    <row r="61" spans="1:13" s="395" customFormat="1" x14ac:dyDescent="0.25"/>
    <row r="63" spans="1:13" ht="14.25" customHeight="1" x14ac:dyDescent="0.25"/>
    <row r="64" spans="1:13" ht="18.75" customHeight="1" x14ac:dyDescent="0.25"/>
    <row r="85" s="395" customFormat="1" x14ac:dyDescent="0.25"/>
  </sheetData>
  <mergeCells count="3">
    <mergeCell ref="K3:M5"/>
    <mergeCell ref="K2:M2"/>
    <mergeCell ref="A1:G2"/>
  </mergeCells>
  <printOptions horizontalCentered="1"/>
  <pageMargins left="0.25" right="0.25" top="0.75" bottom="0.75" header="0.3" footer="0.3"/>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A5898-43E9-4143-BFEA-0A19DC8E19B9}">
  <sheetPr>
    <pageSetUpPr fitToPage="1"/>
  </sheetPr>
  <dimension ref="A1:R85"/>
  <sheetViews>
    <sheetView topLeftCell="A13" workbookViewId="0">
      <selection activeCell="C7" sqref="C7"/>
    </sheetView>
  </sheetViews>
  <sheetFormatPr defaultRowHeight="15" x14ac:dyDescent="0.25"/>
  <cols>
    <col min="1" max="1" width="10" customWidth="1"/>
    <col min="2" max="2" width="16.28515625" customWidth="1"/>
    <col min="3" max="3" width="24.7109375" customWidth="1"/>
    <col min="4" max="4" width="3.85546875" customWidth="1"/>
    <col min="5" max="5" width="12.5703125" customWidth="1"/>
    <col min="6" max="6" width="8.7109375" customWidth="1"/>
    <col min="7" max="7" width="11.7109375" customWidth="1"/>
    <col min="8" max="8" width="6.85546875" customWidth="1"/>
    <col min="9" max="9" width="3.5703125" customWidth="1"/>
    <col min="10" max="10" width="5.28515625" customWidth="1"/>
    <col min="11" max="11" width="7.85546875" customWidth="1"/>
    <col min="12" max="12" width="12.7109375" customWidth="1"/>
    <col min="13" max="13" width="24.5703125" customWidth="1"/>
    <col min="19" max="19" width="9.28515625" customWidth="1"/>
  </cols>
  <sheetData>
    <row r="1" spans="1:18" s="1" customFormat="1" ht="21.75" customHeight="1" x14ac:dyDescent="0.25">
      <c r="A1" s="555" t="s">
        <v>525</v>
      </c>
      <c r="B1" s="555"/>
      <c r="C1" s="555"/>
      <c r="D1" s="555"/>
      <c r="E1" s="555"/>
      <c r="F1" s="555"/>
      <c r="G1" s="555"/>
    </row>
    <row r="2" spans="1:18" s="1" customFormat="1" ht="21.75" customHeight="1" x14ac:dyDescent="0.25">
      <c r="A2" s="555"/>
      <c r="B2" s="555"/>
      <c r="C2" s="555"/>
      <c r="D2" s="555"/>
      <c r="E2" s="555"/>
      <c r="F2" s="555"/>
      <c r="G2" s="555"/>
      <c r="K2" s="553" t="s">
        <v>515</v>
      </c>
      <c r="L2" s="553"/>
      <c r="M2" s="553"/>
    </row>
    <row r="3" spans="1:18" ht="15" customHeight="1" x14ac:dyDescent="0.25">
      <c r="A3" s="2" t="s">
        <v>488</v>
      </c>
      <c r="K3" s="552" t="s">
        <v>514</v>
      </c>
      <c r="L3" s="552"/>
      <c r="M3" s="552"/>
    </row>
    <row r="4" spans="1:18" ht="16.5" customHeight="1" thickBot="1" x14ac:dyDescent="0.3">
      <c r="K4" s="552"/>
      <c r="L4" s="552"/>
      <c r="M4" s="552"/>
    </row>
    <row r="5" spans="1:18" ht="16.5" customHeight="1" thickTop="1" x14ac:dyDescent="0.25">
      <c r="A5" s="450" t="s">
        <v>499</v>
      </c>
      <c r="B5" s="451"/>
      <c r="C5" s="503" t="s">
        <v>520</v>
      </c>
      <c r="D5" s="455" t="s">
        <v>0</v>
      </c>
      <c r="E5" s="455"/>
      <c r="F5" s="456"/>
      <c r="K5" s="552"/>
      <c r="L5" s="552"/>
      <c r="M5" s="552"/>
      <c r="R5" s="338"/>
    </row>
    <row r="6" spans="1:18" ht="15.75" x14ac:dyDescent="0.25">
      <c r="A6" s="509" t="s">
        <v>500</v>
      </c>
      <c r="B6" s="532"/>
      <c r="C6" s="533" t="s">
        <v>544</v>
      </c>
      <c r="D6" s="247"/>
      <c r="E6" s="247"/>
      <c r="F6" s="467"/>
    </row>
    <row r="7" spans="1:18" ht="15.75" x14ac:dyDescent="0.25">
      <c r="C7" s="348"/>
      <c r="D7" s="452" t="s">
        <v>507</v>
      </c>
      <c r="E7" s="452"/>
      <c r="F7" s="467"/>
    </row>
    <row r="8" spans="1:18" ht="16.5" thickBot="1" x14ac:dyDescent="0.3">
      <c r="C8" s="348"/>
      <c r="D8" s="452"/>
      <c r="E8" s="473" t="s">
        <v>542</v>
      </c>
      <c r="F8" s="467"/>
    </row>
    <row r="9" spans="1:18" ht="16.5" customHeight="1" thickTop="1" x14ac:dyDescent="0.25">
      <c r="C9" s="348"/>
      <c r="D9" s="510" t="s">
        <v>508</v>
      </c>
      <c r="E9" s="510"/>
      <c r="F9" s="467"/>
      <c r="G9" s="453" t="s">
        <v>1</v>
      </c>
      <c r="H9" s="453"/>
      <c r="I9" s="453"/>
      <c r="J9" s="541"/>
      <c r="K9" s="462" t="s">
        <v>535</v>
      </c>
      <c r="L9" s="457" t="s">
        <v>489</v>
      </c>
    </row>
    <row r="10" spans="1:18" ht="16.5" thickBot="1" x14ac:dyDescent="0.3">
      <c r="C10" s="348"/>
      <c r="D10" s="510"/>
      <c r="E10" s="510" t="s">
        <v>519</v>
      </c>
      <c r="F10" s="467"/>
      <c r="G10" s="452" t="s">
        <v>507</v>
      </c>
      <c r="H10" s="247"/>
      <c r="I10" s="247"/>
      <c r="J10" s="247"/>
      <c r="K10" s="542">
        <v>5800</v>
      </c>
      <c r="L10" s="461" t="s">
        <v>491</v>
      </c>
    </row>
    <row r="11" spans="1:18" ht="17.25" thickTop="1" thickBot="1" x14ac:dyDescent="0.3">
      <c r="A11" s="351"/>
      <c r="C11" s="348"/>
      <c r="D11" s="247"/>
      <c r="E11" s="247"/>
      <c r="F11" s="467"/>
      <c r="G11" s="473" t="s">
        <v>542</v>
      </c>
      <c r="H11" s="247"/>
      <c r="I11" s="247"/>
      <c r="J11" s="543"/>
      <c r="K11" s="544">
        <v>3800</v>
      </c>
      <c r="L11" s="460"/>
    </row>
    <row r="12" spans="1:18" ht="16.5" thickTop="1" x14ac:dyDescent="0.25">
      <c r="C12" s="348"/>
      <c r="D12" s="247"/>
      <c r="E12" s="247"/>
      <c r="F12" s="467"/>
      <c r="G12" s="511" t="s">
        <v>508</v>
      </c>
      <c r="H12" s="464"/>
      <c r="I12" s="247"/>
      <c r="J12" s="462" t="s">
        <v>534</v>
      </c>
      <c r="K12" s="547"/>
      <c r="L12" s="460"/>
    </row>
    <row r="13" spans="1:18" ht="16.5" customHeight="1" thickBot="1" x14ac:dyDescent="0.3">
      <c r="C13" s="348"/>
      <c r="D13" s="468"/>
      <c r="E13" s="469"/>
      <c r="F13" s="470"/>
      <c r="G13" s="512" t="s">
        <v>518</v>
      </c>
      <c r="H13" s="465"/>
      <c r="I13" s="247"/>
      <c r="J13" s="545" t="s">
        <v>543</v>
      </c>
      <c r="K13" s="546"/>
      <c r="L13" s="460"/>
    </row>
    <row r="14" spans="1:18" ht="16.5" customHeight="1" thickTop="1" thickBot="1" x14ac:dyDescent="0.3">
      <c r="B14" s="457" t="s">
        <v>2</v>
      </c>
      <c r="C14" s="457" t="s">
        <v>3</v>
      </c>
      <c r="D14" s="453" t="s">
        <v>4</v>
      </c>
      <c r="E14" s="458"/>
      <c r="F14" s="453" t="s">
        <v>5</v>
      </c>
      <c r="G14" s="453"/>
      <c r="H14" s="454"/>
      <c r="I14" s="481"/>
      <c r="J14" s="459"/>
      <c r="K14" s="519"/>
      <c r="L14" s="467"/>
      <c r="M14" s="457" t="s">
        <v>6</v>
      </c>
    </row>
    <row r="15" spans="1:18" ht="16.5" customHeight="1" thickTop="1" thickBot="1" x14ac:dyDescent="0.3">
      <c r="B15" s="460"/>
      <c r="C15" s="467"/>
      <c r="D15" s="247"/>
      <c r="E15" s="467"/>
      <c r="F15" s="247"/>
      <c r="G15" s="247"/>
      <c r="H15" s="247"/>
      <c r="I15" s="495" t="s">
        <v>492</v>
      </c>
      <c r="J15" s="496"/>
      <c r="K15" s="452" t="s">
        <v>507</v>
      </c>
      <c r="L15" s="452"/>
      <c r="M15" s="520"/>
    </row>
    <row r="16" spans="1:18" ht="16.5" customHeight="1" thickTop="1" thickBot="1" x14ac:dyDescent="0.3">
      <c r="B16" s="471" t="s">
        <v>507</v>
      </c>
      <c r="C16" s="472" t="s">
        <v>507</v>
      </c>
      <c r="D16" s="452" t="s">
        <v>507</v>
      </c>
      <c r="E16" s="452"/>
      <c r="F16" s="367"/>
      <c r="G16" s="452" t="s">
        <v>507</v>
      </c>
      <c r="H16" s="247"/>
      <c r="I16" s="480" t="s">
        <v>516</v>
      </c>
      <c r="J16" s="482" t="s">
        <v>493</v>
      </c>
      <c r="K16" s="452"/>
      <c r="L16" s="473" t="s">
        <v>542</v>
      </c>
      <c r="M16" s="521" t="s">
        <v>507</v>
      </c>
    </row>
    <row r="17" spans="2:13" ht="15.75" customHeight="1" thickTop="1" x14ac:dyDescent="0.25">
      <c r="B17" s="473" t="s">
        <v>542</v>
      </c>
      <c r="C17" s="473" t="s">
        <v>542</v>
      </c>
      <c r="D17" s="452"/>
      <c r="E17" s="473" t="s">
        <v>542</v>
      </c>
      <c r="F17" s="467"/>
      <c r="G17" s="473" t="s">
        <v>542</v>
      </c>
      <c r="H17" s="462" t="s">
        <v>494</v>
      </c>
      <c r="I17" s="463"/>
      <c r="J17" s="483"/>
      <c r="K17" s="510" t="s">
        <v>508</v>
      </c>
      <c r="L17" s="515"/>
      <c r="M17" s="473" t="s">
        <v>542</v>
      </c>
    </row>
    <row r="18" spans="2:13" ht="15" customHeight="1" x14ac:dyDescent="0.25">
      <c r="B18" s="514" t="s">
        <v>508</v>
      </c>
      <c r="C18" s="515" t="s">
        <v>508</v>
      </c>
      <c r="D18" s="510" t="s">
        <v>508</v>
      </c>
      <c r="E18" s="510"/>
      <c r="F18" s="516"/>
      <c r="G18" s="510" t="s">
        <v>508</v>
      </c>
      <c r="H18" s="494" t="s">
        <v>389</v>
      </c>
      <c r="I18" s="463"/>
      <c r="J18" s="483"/>
      <c r="K18" s="510"/>
      <c r="L18" s="515" t="s">
        <v>519</v>
      </c>
      <c r="M18" s="514" t="s">
        <v>508</v>
      </c>
    </row>
    <row r="19" spans="2:13" ht="16.5" customHeight="1" x14ac:dyDescent="0.25">
      <c r="B19" s="517" t="s">
        <v>519</v>
      </c>
      <c r="C19" s="518" t="s">
        <v>518</v>
      </c>
      <c r="D19" s="510"/>
      <c r="E19" s="510" t="s">
        <v>519</v>
      </c>
      <c r="F19" s="516"/>
      <c r="G19" s="510" t="s">
        <v>518</v>
      </c>
      <c r="H19" s="486" t="s">
        <v>507</v>
      </c>
      <c r="I19" s="487"/>
      <c r="J19" s="483"/>
      <c r="K19" s="513"/>
      <c r="L19" s="523"/>
      <c r="M19" s="518" t="s">
        <v>519</v>
      </c>
    </row>
    <row r="20" spans="2:13" ht="15.75" x14ac:dyDescent="0.25">
      <c r="B20" s="474"/>
      <c r="C20" s="475"/>
      <c r="D20" s="476"/>
      <c r="E20" s="476"/>
      <c r="F20" s="479"/>
      <c r="G20" s="247"/>
      <c r="H20" s="488"/>
      <c r="I20" s="489" t="s">
        <v>516</v>
      </c>
      <c r="J20" s="483"/>
      <c r="K20" s="247"/>
      <c r="L20" s="467"/>
      <c r="M20" s="520"/>
    </row>
    <row r="21" spans="2:13" ht="15.75" x14ac:dyDescent="0.25">
      <c r="B21" s="477"/>
      <c r="C21" s="467"/>
      <c r="D21" s="247"/>
      <c r="E21" s="247"/>
      <c r="F21" s="467"/>
      <c r="G21" s="247"/>
      <c r="H21" s="490" t="s">
        <v>508</v>
      </c>
      <c r="I21" s="491"/>
      <c r="J21" s="484"/>
      <c r="K21" s="247"/>
      <c r="L21" s="467"/>
      <c r="M21" s="522"/>
    </row>
    <row r="22" spans="2:13" ht="16.5" thickBot="1" x14ac:dyDescent="0.3">
      <c r="B22" s="460"/>
      <c r="C22" s="467"/>
      <c r="D22" s="478"/>
      <c r="E22" s="247"/>
      <c r="F22" s="247"/>
      <c r="G22" s="378"/>
      <c r="H22" s="492"/>
      <c r="I22" s="493" t="s">
        <v>517</v>
      </c>
      <c r="J22" s="485"/>
      <c r="K22" s="247"/>
      <c r="L22" s="467"/>
      <c r="M22" s="460"/>
    </row>
    <row r="23" spans="2:13" ht="15.75" thickTop="1" x14ac:dyDescent="0.25">
      <c r="B23" s="457" t="s">
        <v>7</v>
      </c>
      <c r="C23" s="457" t="s">
        <v>8</v>
      </c>
      <c r="D23" s="453" t="s">
        <v>9</v>
      </c>
      <c r="E23" s="458"/>
      <c r="F23" s="453" t="s">
        <v>10</v>
      </c>
      <c r="G23" s="463"/>
      <c r="H23" s="454"/>
      <c r="I23" s="466"/>
      <c r="J23" s="453" t="s">
        <v>12</v>
      </c>
      <c r="K23" s="453"/>
      <c r="L23" s="454"/>
      <c r="M23" s="457" t="s">
        <v>13</v>
      </c>
    </row>
    <row r="24" spans="2:13" x14ac:dyDescent="0.25">
      <c r="B24" s="460"/>
      <c r="C24" s="467"/>
      <c r="D24" s="247"/>
      <c r="E24" s="467"/>
      <c r="F24" s="451"/>
      <c r="G24" s="451"/>
      <c r="H24" s="381"/>
      <c r="I24" s="467"/>
      <c r="J24" s="247"/>
      <c r="K24" s="247"/>
      <c r="L24" s="467"/>
      <c r="M24" s="460"/>
    </row>
    <row r="25" spans="2:13" ht="15.75" x14ac:dyDescent="0.25">
      <c r="B25" s="471" t="s">
        <v>507</v>
      </c>
      <c r="C25" s="472" t="s">
        <v>507</v>
      </c>
      <c r="D25" s="452" t="s">
        <v>507</v>
      </c>
      <c r="E25" s="472"/>
      <c r="F25" s="497" t="s">
        <v>507</v>
      </c>
      <c r="G25" s="381"/>
      <c r="H25" s="247"/>
      <c r="I25" s="467"/>
      <c r="J25" s="452" t="s">
        <v>507</v>
      </c>
      <c r="K25" s="452"/>
      <c r="L25" s="467"/>
      <c r="M25" s="471" t="s">
        <v>507</v>
      </c>
    </row>
    <row r="26" spans="2:13" ht="15.75" x14ac:dyDescent="0.25">
      <c r="B26" s="473" t="s">
        <v>542</v>
      </c>
      <c r="C26" s="473" t="s">
        <v>542</v>
      </c>
      <c r="D26" s="452"/>
      <c r="E26" s="473" t="s">
        <v>542</v>
      </c>
      <c r="F26" s="498" t="s">
        <v>516</v>
      </c>
      <c r="G26" s="382" t="s">
        <v>11</v>
      </c>
      <c r="H26" s="247"/>
      <c r="I26" s="467"/>
      <c r="J26" s="452"/>
      <c r="K26" s="473" t="s">
        <v>542</v>
      </c>
      <c r="L26" s="467"/>
      <c r="M26" s="473" t="s">
        <v>542</v>
      </c>
    </row>
    <row r="27" spans="2:13" ht="15.75" x14ac:dyDescent="0.25">
      <c r="B27" s="514" t="s">
        <v>508</v>
      </c>
      <c r="C27" s="515" t="s">
        <v>508</v>
      </c>
      <c r="D27" s="510" t="s">
        <v>508</v>
      </c>
      <c r="E27" s="515"/>
      <c r="F27" s="525" t="s">
        <v>509</v>
      </c>
      <c r="G27" s="452" t="s">
        <v>507</v>
      </c>
      <c r="H27" s="247"/>
      <c r="I27" s="467"/>
      <c r="J27" s="510" t="s">
        <v>508</v>
      </c>
      <c r="K27" s="510"/>
      <c r="L27" s="515"/>
      <c r="M27" s="514" t="s">
        <v>508</v>
      </c>
    </row>
    <row r="28" spans="2:13" ht="15.75" x14ac:dyDescent="0.25">
      <c r="B28" s="517" t="s">
        <v>519</v>
      </c>
      <c r="C28" s="518" t="s">
        <v>519</v>
      </c>
      <c r="D28" s="510"/>
      <c r="E28" s="515" t="s">
        <v>518</v>
      </c>
      <c r="F28" s="526" t="s">
        <v>517</v>
      </c>
      <c r="G28" s="473" t="s">
        <v>542</v>
      </c>
      <c r="H28" s="247"/>
      <c r="I28" s="467"/>
      <c r="J28" s="510"/>
      <c r="K28" s="524" t="s">
        <v>518</v>
      </c>
      <c r="L28" s="515"/>
      <c r="M28" s="518" t="s">
        <v>519</v>
      </c>
    </row>
    <row r="29" spans="2:13" ht="15.75" x14ac:dyDescent="0.25">
      <c r="B29" s="507"/>
      <c r="C29" s="508"/>
      <c r="D29" s="247"/>
      <c r="E29" s="467"/>
      <c r="F29" s="483"/>
      <c r="G29" s="510" t="s">
        <v>508</v>
      </c>
      <c r="H29" s="510"/>
      <c r="I29" s="467"/>
      <c r="J29" s="247"/>
      <c r="K29" s="247"/>
      <c r="L29" s="467"/>
      <c r="M29" s="460"/>
    </row>
    <row r="30" spans="2:13" ht="15" customHeight="1" thickBot="1" x14ac:dyDescent="0.3">
      <c r="B30" s="477"/>
      <c r="C30" s="475"/>
      <c r="D30" s="247"/>
      <c r="E30" s="470"/>
      <c r="F30" s="483"/>
      <c r="G30" s="524" t="s">
        <v>518</v>
      </c>
      <c r="H30" s="510"/>
      <c r="I30" s="467"/>
      <c r="J30" s="247"/>
      <c r="K30" s="247"/>
      <c r="L30" s="467"/>
      <c r="M30" s="460"/>
    </row>
    <row r="31" spans="2:13" ht="15.75" thickTop="1" x14ac:dyDescent="0.25">
      <c r="B31" s="457" t="s">
        <v>14</v>
      </c>
      <c r="C31" s="457" t="s">
        <v>15</v>
      </c>
      <c r="D31" s="453" t="s">
        <v>16</v>
      </c>
      <c r="E31" s="453"/>
      <c r="F31" s="454"/>
      <c r="G31" s="453" t="s">
        <v>17</v>
      </c>
      <c r="H31" s="453"/>
      <c r="I31" s="454"/>
      <c r="J31" s="453" t="s">
        <v>18</v>
      </c>
      <c r="K31" s="453"/>
      <c r="L31" s="454"/>
      <c r="M31" s="457" t="s">
        <v>19</v>
      </c>
    </row>
    <row r="32" spans="2:13" x14ac:dyDescent="0.25">
      <c r="B32" s="499"/>
      <c r="C32" s="483"/>
      <c r="D32" s="247"/>
      <c r="E32" s="247"/>
      <c r="F32" s="467"/>
      <c r="G32" s="247"/>
      <c r="H32" s="247"/>
      <c r="I32" s="467"/>
      <c r="J32" s="247"/>
      <c r="K32" s="247"/>
      <c r="L32" s="467"/>
      <c r="M32" s="460"/>
    </row>
    <row r="33" spans="1:13" ht="15.75" x14ac:dyDescent="0.25">
      <c r="B33" s="500" t="s">
        <v>507</v>
      </c>
      <c r="C33" s="501" t="s">
        <v>507</v>
      </c>
      <c r="D33" s="509" t="s">
        <v>507</v>
      </c>
      <c r="E33" s="452"/>
      <c r="F33" s="467"/>
      <c r="G33" s="509" t="s">
        <v>507</v>
      </c>
      <c r="H33" s="247"/>
      <c r="I33" s="467"/>
      <c r="J33" s="509" t="s">
        <v>507</v>
      </c>
      <c r="K33" s="452"/>
      <c r="L33" s="467"/>
      <c r="M33" s="471" t="s">
        <v>507</v>
      </c>
    </row>
    <row r="34" spans="1:13" ht="15.75" x14ac:dyDescent="0.25">
      <c r="B34" s="502" t="s">
        <v>516</v>
      </c>
      <c r="C34" s="503" t="s">
        <v>516</v>
      </c>
      <c r="D34" s="452"/>
      <c r="E34" s="473" t="s">
        <v>542</v>
      </c>
      <c r="F34" s="467"/>
      <c r="G34" s="473" t="s">
        <v>542</v>
      </c>
      <c r="H34" s="247"/>
      <c r="I34" s="467"/>
      <c r="J34" s="452"/>
      <c r="K34" s="473" t="s">
        <v>542</v>
      </c>
      <c r="L34" s="467"/>
      <c r="M34" s="473" t="s">
        <v>542</v>
      </c>
    </row>
    <row r="35" spans="1:13" ht="15.75" x14ac:dyDescent="0.25">
      <c r="B35" s="527" t="s">
        <v>508</v>
      </c>
      <c r="C35" s="528" t="s">
        <v>508</v>
      </c>
      <c r="D35" s="510" t="s">
        <v>508</v>
      </c>
      <c r="E35" s="510"/>
      <c r="F35" s="515"/>
      <c r="G35" s="510" t="s">
        <v>508</v>
      </c>
      <c r="H35" s="510"/>
      <c r="I35" s="515"/>
      <c r="J35" s="510" t="s">
        <v>508</v>
      </c>
      <c r="K35" s="510"/>
      <c r="L35" s="515"/>
      <c r="M35" s="514" t="s">
        <v>508</v>
      </c>
    </row>
    <row r="36" spans="1:13" ht="15.75" x14ac:dyDescent="0.25">
      <c r="B36" s="529" t="s">
        <v>517</v>
      </c>
      <c r="C36" s="526" t="s">
        <v>517</v>
      </c>
      <c r="D36" s="510"/>
      <c r="E36" s="510" t="s">
        <v>518</v>
      </c>
      <c r="F36" s="515"/>
      <c r="G36" s="524" t="s">
        <v>518</v>
      </c>
      <c r="H36" s="510"/>
      <c r="I36" s="515"/>
      <c r="J36" s="510"/>
      <c r="K36" s="510" t="s">
        <v>518</v>
      </c>
      <c r="L36" s="515"/>
      <c r="M36" s="517" t="s">
        <v>518</v>
      </c>
    </row>
    <row r="37" spans="1:13" x14ac:dyDescent="0.25">
      <c r="B37" s="499"/>
      <c r="C37" s="483"/>
      <c r="D37" s="247"/>
      <c r="E37" s="247"/>
      <c r="F37" s="467"/>
      <c r="G37" s="247"/>
      <c r="H37" s="247"/>
      <c r="I37" s="467"/>
      <c r="J37" s="247"/>
      <c r="K37" s="247"/>
      <c r="L37" s="467"/>
      <c r="M37" s="460"/>
    </row>
    <row r="38" spans="1:13" ht="15.75" thickBot="1" x14ac:dyDescent="0.3">
      <c r="B38" s="504"/>
      <c r="C38" s="505"/>
      <c r="D38" s="469"/>
      <c r="E38" s="469"/>
      <c r="F38" s="470"/>
      <c r="G38" s="469"/>
      <c r="H38" s="469"/>
      <c r="I38" s="470"/>
      <c r="J38" s="469"/>
      <c r="K38" s="469"/>
      <c r="L38" s="470"/>
      <c r="M38" s="459"/>
    </row>
    <row r="39" spans="1:13" ht="15.75" thickTop="1" x14ac:dyDescent="0.25">
      <c r="B39" s="457" t="s">
        <v>20</v>
      </c>
      <c r="C39" s="457" t="s">
        <v>21</v>
      </c>
      <c r="D39" s="453" t="s">
        <v>22</v>
      </c>
      <c r="E39" s="453"/>
      <c r="F39" s="454"/>
      <c r="G39" s="453" t="s">
        <v>23</v>
      </c>
      <c r="H39" s="453"/>
      <c r="I39" s="454"/>
    </row>
    <row r="40" spans="1:13" ht="15.75" x14ac:dyDescent="0.25">
      <c r="B40" s="500" t="s">
        <v>507</v>
      </c>
      <c r="C40" s="501" t="s">
        <v>507</v>
      </c>
      <c r="D40" s="452" t="s">
        <v>507</v>
      </c>
      <c r="E40" s="452"/>
      <c r="F40" s="472"/>
      <c r="G40" s="452" t="s">
        <v>507</v>
      </c>
      <c r="H40" s="247"/>
      <c r="I40" s="467"/>
    </row>
    <row r="41" spans="1:13" ht="15.75" x14ac:dyDescent="0.25">
      <c r="B41" s="502" t="s">
        <v>516</v>
      </c>
      <c r="C41" s="503" t="s">
        <v>516</v>
      </c>
      <c r="D41" s="452"/>
      <c r="E41" s="473" t="s">
        <v>542</v>
      </c>
      <c r="F41" s="472"/>
      <c r="G41" s="473" t="s">
        <v>542</v>
      </c>
      <c r="H41" s="247"/>
      <c r="I41" s="467"/>
    </row>
    <row r="42" spans="1:13" ht="15.75" x14ac:dyDescent="0.25">
      <c r="B42" s="527" t="s">
        <v>508</v>
      </c>
      <c r="C42" s="528" t="s">
        <v>508</v>
      </c>
      <c r="D42" s="510" t="s">
        <v>508</v>
      </c>
      <c r="E42" s="510"/>
      <c r="F42" s="515"/>
      <c r="G42" s="510" t="s">
        <v>508</v>
      </c>
      <c r="H42" s="510"/>
      <c r="I42" s="467"/>
    </row>
    <row r="43" spans="1:13" ht="16.5" thickBot="1" x14ac:dyDescent="0.3">
      <c r="B43" s="529" t="s">
        <v>517</v>
      </c>
      <c r="C43" s="526" t="s">
        <v>517</v>
      </c>
      <c r="D43" s="510"/>
      <c r="E43" s="510" t="s">
        <v>518</v>
      </c>
      <c r="F43" s="515"/>
      <c r="G43" s="524" t="s">
        <v>518</v>
      </c>
      <c r="H43" s="510"/>
      <c r="I43" s="467"/>
    </row>
    <row r="44" spans="1:13" ht="15.75" thickTop="1" x14ac:dyDescent="0.25">
      <c r="B44" s="499"/>
      <c r="C44" s="451"/>
      <c r="D44" s="482"/>
      <c r="E44" s="478"/>
      <c r="F44" s="467"/>
      <c r="G44" s="247"/>
      <c r="H44" s="247"/>
      <c r="I44" s="467"/>
    </row>
    <row r="45" spans="1:13" x14ac:dyDescent="0.25">
      <c r="B45" s="499"/>
      <c r="C45" s="451"/>
      <c r="D45" s="483"/>
      <c r="E45" s="247"/>
      <c r="F45" s="467"/>
      <c r="G45" s="247"/>
      <c r="H45" s="247"/>
      <c r="I45" s="467"/>
    </row>
    <row r="46" spans="1:13" ht="15.75" thickBot="1" x14ac:dyDescent="0.3">
      <c r="B46" s="504"/>
      <c r="C46" s="506"/>
      <c r="D46" s="505"/>
      <c r="E46" s="469"/>
      <c r="F46" s="470"/>
      <c r="G46" s="469"/>
      <c r="H46" s="469"/>
      <c r="I46" s="470"/>
    </row>
    <row r="47" spans="1:13" ht="15.75" thickTop="1" x14ac:dyDescent="0.25"/>
    <row r="48" spans="1:13" ht="16.5" customHeight="1" x14ac:dyDescent="0.25">
      <c r="A48" s="394"/>
      <c r="B48" s="394"/>
      <c r="C48" s="394"/>
      <c r="D48" s="394"/>
      <c r="E48" s="394"/>
      <c r="F48" s="394"/>
      <c r="G48" s="394"/>
      <c r="H48" s="394"/>
      <c r="I48" s="394"/>
      <c r="J48" s="394"/>
      <c r="K48" s="394"/>
      <c r="L48" s="394"/>
      <c r="M48" s="394"/>
    </row>
    <row r="49" spans="1:13" x14ac:dyDescent="0.25">
      <c r="A49" s="394"/>
      <c r="B49" s="394"/>
      <c r="C49" s="394"/>
      <c r="D49" s="394"/>
      <c r="E49" s="394"/>
      <c r="F49" s="394"/>
      <c r="G49" s="394"/>
      <c r="H49" s="394"/>
      <c r="I49" s="394"/>
      <c r="J49" s="394"/>
      <c r="K49" s="394"/>
      <c r="L49" s="394"/>
      <c r="M49" s="394"/>
    </row>
    <row r="52" spans="1:13" s="4" customFormat="1" ht="16.5" customHeight="1" x14ac:dyDescent="0.25">
      <c r="A52"/>
      <c r="C52"/>
    </row>
    <row r="60" spans="1:13" ht="16.5" customHeight="1" x14ac:dyDescent="0.25"/>
    <row r="61" spans="1:13" s="395" customFormat="1" x14ac:dyDescent="0.25"/>
    <row r="63" spans="1:13" ht="14.25" customHeight="1" x14ac:dyDescent="0.25"/>
    <row r="64" spans="1:13" ht="18.75" customHeight="1" x14ac:dyDescent="0.25"/>
    <row r="85" s="395" customFormat="1" x14ac:dyDescent="0.25"/>
  </sheetData>
  <mergeCells count="3">
    <mergeCell ref="A1:G2"/>
    <mergeCell ref="K2:M2"/>
    <mergeCell ref="K3:M5"/>
  </mergeCells>
  <printOptions horizontalCentered="1"/>
  <pageMargins left="0.25" right="0.25" top="0.75" bottom="0.75" header="0.3" footer="0.3"/>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BCB29-0AB3-4681-9253-E812A3448FD9}">
  <sheetPr>
    <tabColor theme="9" tint="0.59999389629810485"/>
  </sheetPr>
  <dimension ref="A1:X279"/>
  <sheetViews>
    <sheetView topLeftCell="A31" zoomScale="85" zoomScaleNormal="85" workbookViewId="0">
      <selection activeCell="B108" sqref="B108"/>
    </sheetView>
  </sheetViews>
  <sheetFormatPr defaultRowHeight="15" x14ac:dyDescent="0.25"/>
  <cols>
    <col min="1" max="1" width="16.7109375" style="3" customWidth="1"/>
    <col min="2" max="2" width="27.28515625" customWidth="1"/>
    <col min="3" max="3" width="21.28515625" customWidth="1"/>
    <col min="4" max="4" width="12.140625" customWidth="1"/>
    <col min="5" max="5" width="10.7109375" style="1" customWidth="1"/>
    <col min="6" max="6" width="11.42578125" customWidth="1"/>
    <col min="7" max="8" width="9.140625" style="1"/>
    <col min="9" max="9" width="29.5703125" customWidth="1"/>
    <col min="10" max="10" width="13.140625" style="1" customWidth="1"/>
    <col min="11" max="11" width="21.7109375" customWidth="1"/>
    <col min="12" max="12" width="9.5703125" bestFit="1" customWidth="1"/>
    <col min="15" max="15" width="11.7109375" customWidth="1"/>
    <col min="16" max="16" width="11.28515625" customWidth="1"/>
    <col min="18" max="18" width="11.7109375" customWidth="1"/>
    <col min="19" max="19" width="40.140625" customWidth="1"/>
    <col min="20" max="20" width="38.42578125" customWidth="1"/>
    <col min="21" max="21" width="33.42578125" style="41" customWidth="1"/>
  </cols>
  <sheetData>
    <row r="1" spans="1:21" ht="36.75" x14ac:dyDescent="0.5">
      <c r="A1" s="312" t="s">
        <v>522</v>
      </c>
      <c r="B1" s="77"/>
      <c r="C1" s="77"/>
      <c r="D1" s="77"/>
      <c r="E1" s="79"/>
      <c r="F1" s="74"/>
      <c r="G1" s="79"/>
      <c r="H1" s="79"/>
      <c r="I1" s="74"/>
      <c r="J1" s="79"/>
      <c r="K1" s="74"/>
      <c r="L1" s="74"/>
      <c r="M1" s="74"/>
      <c r="N1" s="74"/>
      <c r="O1" s="74"/>
      <c r="P1" s="74"/>
      <c r="Q1" s="74"/>
      <c r="R1" s="74"/>
      <c r="S1" s="74"/>
      <c r="T1" s="74"/>
      <c r="U1" s="75"/>
    </row>
    <row r="2" spans="1:21" ht="33.75" x14ac:dyDescent="0.5">
      <c r="A2" s="158" t="s">
        <v>424</v>
      </c>
      <c r="B2" s="77"/>
      <c r="C2" s="77"/>
      <c r="D2" s="77"/>
      <c r="E2" s="79"/>
      <c r="F2" s="74"/>
      <c r="G2" s="79"/>
      <c r="H2" s="79"/>
      <c r="I2" s="74"/>
      <c r="J2" s="79"/>
      <c r="K2" s="74"/>
      <c r="L2" s="74"/>
      <c r="M2" s="74"/>
      <c r="N2" s="74"/>
      <c r="O2" s="74"/>
      <c r="P2" s="74"/>
      <c r="Q2" s="74"/>
      <c r="R2" s="74"/>
      <c r="S2" s="74"/>
      <c r="T2" s="74"/>
      <c r="U2" s="75"/>
    </row>
    <row r="3" spans="1:21" ht="27.75" customHeight="1" x14ac:dyDescent="0.5">
      <c r="A3" s="158" t="s">
        <v>479</v>
      </c>
      <c r="B3" s="77"/>
      <c r="C3" s="77"/>
      <c r="D3" s="77"/>
      <c r="E3" s="79"/>
      <c r="F3" s="74"/>
      <c r="G3" s="79"/>
      <c r="H3" s="79"/>
      <c r="I3" s="74"/>
      <c r="J3" s="79"/>
      <c r="K3" s="74"/>
      <c r="L3" s="74"/>
      <c r="M3" s="74"/>
      <c r="N3" s="74"/>
      <c r="O3" s="74"/>
      <c r="P3" s="74"/>
      <c r="Q3" s="74"/>
      <c r="R3" s="74"/>
      <c r="S3" s="74"/>
      <c r="T3" s="74"/>
      <c r="U3" s="75"/>
    </row>
    <row r="4" spans="1:21" s="177" customFormat="1" ht="35.25" customHeight="1" x14ac:dyDescent="0.25">
      <c r="A4" s="188" t="s">
        <v>415</v>
      </c>
      <c r="B4" s="168"/>
      <c r="C4" s="169"/>
      <c r="D4" s="170"/>
      <c r="E4" s="171"/>
      <c r="F4" s="172"/>
      <c r="G4" s="171"/>
      <c r="H4" s="171"/>
      <c r="I4" s="169"/>
      <c r="J4" s="171"/>
      <c r="K4" s="169"/>
      <c r="L4" s="173"/>
      <c r="M4" s="173"/>
      <c r="N4" s="173"/>
      <c r="O4" s="173"/>
      <c r="P4" s="173"/>
      <c r="Q4" s="174"/>
      <c r="R4" s="175"/>
      <c r="S4" s="169"/>
      <c r="T4" s="169"/>
      <c r="U4" s="176"/>
    </row>
    <row r="5" spans="1:21" s="87" customFormat="1" ht="20.25" customHeight="1" x14ac:dyDescent="0.3">
      <c r="A5" s="159" t="s">
        <v>395</v>
      </c>
      <c r="B5" s="160" t="s">
        <v>330</v>
      </c>
      <c r="C5" s="130"/>
      <c r="D5" s="131"/>
      <c r="E5" s="132"/>
      <c r="F5" s="133"/>
      <c r="G5" s="132"/>
      <c r="H5" s="132"/>
      <c r="I5" s="130"/>
      <c r="J5" s="132"/>
      <c r="K5" s="130"/>
      <c r="L5" s="134"/>
      <c r="M5" s="134"/>
      <c r="N5" s="134"/>
      <c r="O5" s="134"/>
      <c r="P5" s="134"/>
      <c r="Q5" s="135"/>
      <c r="R5" s="136"/>
      <c r="S5" s="130"/>
      <c r="T5" s="130"/>
      <c r="U5" s="137"/>
    </row>
    <row r="6" spans="1:21" s="87" customFormat="1" ht="20.25" customHeight="1" x14ac:dyDescent="0.3">
      <c r="A6" s="159" t="s">
        <v>396</v>
      </c>
      <c r="B6" s="160" t="s">
        <v>402</v>
      </c>
      <c r="C6" s="130"/>
      <c r="D6" s="131"/>
      <c r="E6" s="132"/>
      <c r="F6" s="133"/>
      <c r="G6" s="132"/>
      <c r="H6" s="132"/>
      <c r="I6" s="130"/>
      <c r="J6" s="132"/>
      <c r="K6" s="130"/>
      <c r="L6" s="134"/>
      <c r="M6" s="134"/>
      <c r="N6" s="134"/>
      <c r="O6" s="134"/>
      <c r="P6" s="134"/>
      <c r="Q6" s="135"/>
      <c r="R6" s="136"/>
      <c r="S6" s="130"/>
      <c r="T6" s="130"/>
      <c r="U6" s="137"/>
    </row>
    <row r="7" spans="1:21" s="87" customFormat="1" ht="20.25" customHeight="1" x14ac:dyDescent="0.3">
      <c r="A7" s="159" t="s">
        <v>398</v>
      </c>
      <c r="B7" s="160" t="s">
        <v>403</v>
      </c>
      <c r="C7" s="138"/>
      <c r="D7" s="131"/>
      <c r="E7" s="132"/>
      <c r="F7" s="133"/>
      <c r="G7" s="132"/>
      <c r="H7" s="132"/>
      <c r="I7" s="130"/>
      <c r="J7" s="132"/>
      <c r="K7" s="130"/>
      <c r="L7" s="134"/>
      <c r="M7" s="134"/>
      <c r="N7" s="134"/>
      <c r="O7" s="134"/>
      <c r="P7" s="134"/>
      <c r="Q7" s="135"/>
      <c r="R7" s="136"/>
      <c r="S7" s="130"/>
      <c r="T7" s="130"/>
      <c r="U7" s="137"/>
    </row>
    <row r="8" spans="1:21" s="87" customFormat="1" ht="20.25" customHeight="1" x14ac:dyDescent="0.35">
      <c r="A8" s="302" t="s">
        <v>397</v>
      </c>
      <c r="B8" s="303">
        <v>4800</v>
      </c>
      <c r="C8" s="130"/>
      <c r="D8" s="131"/>
      <c r="E8" s="132"/>
      <c r="F8" s="133"/>
      <c r="G8" s="132"/>
      <c r="H8" s="132"/>
      <c r="I8" s="130"/>
      <c r="J8" s="132"/>
      <c r="K8" s="130"/>
      <c r="L8" s="134"/>
      <c r="M8" s="134"/>
      <c r="N8" s="134"/>
      <c r="O8" s="134"/>
      <c r="P8" s="134"/>
      <c r="Q8" s="135"/>
      <c r="R8" s="136"/>
      <c r="S8" s="130"/>
      <c r="T8" s="130"/>
      <c r="U8" s="137"/>
    </row>
    <row r="9" spans="1:21" s="87" customFormat="1" ht="20.25" customHeight="1" x14ac:dyDescent="0.3">
      <c r="A9" s="304" t="s">
        <v>414</v>
      </c>
      <c r="B9" s="305">
        <v>4100</v>
      </c>
      <c r="C9" s="130"/>
      <c r="D9" s="131"/>
      <c r="E9" s="132"/>
      <c r="F9" s="133"/>
      <c r="G9" s="132"/>
      <c r="H9" s="132"/>
      <c r="I9" s="130"/>
      <c r="J9" s="132"/>
      <c r="K9" s="130"/>
      <c r="L9" s="134"/>
      <c r="M9" s="134"/>
      <c r="N9" s="134"/>
      <c r="O9" s="134"/>
      <c r="P9" s="134"/>
      <c r="Q9" s="135"/>
      <c r="R9" s="136"/>
      <c r="S9" s="130"/>
      <c r="T9" s="130"/>
      <c r="U9" s="137"/>
    </row>
    <row r="10" spans="1:21" ht="20.25" customHeight="1" x14ac:dyDescent="0.25">
      <c r="A10" s="97" t="s">
        <v>399</v>
      </c>
      <c r="B10" s="89" t="s">
        <v>393</v>
      </c>
      <c r="C10" s="90"/>
      <c r="D10" s="91"/>
      <c r="E10" s="92"/>
      <c r="F10" s="93"/>
      <c r="G10" s="92"/>
      <c r="H10" s="92"/>
      <c r="I10" s="90"/>
      <c r="J10" s="92"/>
      <c r="K10" s="90"/>
      <c r="L10" s="94"/>
      <c r="M10" s="94"/>
      <c r="N10" s="94"/>
      <c r="O10" s="94"/>
      <c r="P10" s="94"/>
      <c r="Q10" s="95"/>
      <c r="R10" s="96"/>
      <c r="S10" s="90"/>
      <c r="T10" s="90"/>
      <c r="U10" s="80"/>
    </row>
    <row r="11" spans="1:21" ht="20.25" customHeight="1" x14ac:dyDescent="0.25">
      <c r="A11" s="97" t="s">
        <v>400</v>
      </c>
      <c r="B11" s="89" t="s">
        <v>528</v>
      </c>
      <c r="C11" s="90"/>
      <c r="D11" s="91"/>
      <c r="E11" s="92"/>
      <c r="F11" s="93"/>
      <c r="G11" s="92"/>
      <c r="H11" s="92"/>
      <c r="I11" s="90"/>
      <c r="J11" s="92"/>
      <c r="K11" s="90"/>
      <c r="L11" s="94"/>
      <c r="M11" s="94"/>
      <c r="N11" s="94"/>
      <c r="O11" s="94"/>
      <c r="P11" s="94"/>
      <c r="Q11" s="95"/>
      <c r="R11" s="96"/>
      <c r="S11" s="90"/>
      <c r="T11" s="90"/>
      <c r="U11" s="80"/>
    </row>
    <row r="12" spans="1:21" ht="20.25" customHeight="1" x14ac:dyDescent="0.25">
      <c r="A12" s="97" t="s">
        <v>401</v>
      </c>
      <c r="B12" s="89" t="s">
        <v>474</v>
      </c>
      <c r="C12" s="90"/>
      <c r="D12" s="91"/>
      <c r="E12" s="92"/>
      <c r="F12" s="93"/>
      <c r="G12" s="92"/>
      <c r="H12" s="92"/>
      <c r="I12" s="90"/>
      <c r="J12" s="92"/>
      <c r="K12" s="90"/>
      <c r="L12" s="94"/>
      <c r="M12" s="94"/>
      <c r="N12" s="94"/>
      <c r="O12" s="94"/>
      <c r="P12" s="94"/>
      <c r="Q12" s="95"/>
      <c r="R12" s="96"/>
      <c r="S12" s="90"/>
      <c r="T12" s="90"/>
      <c r="U12" s="80"/>
    </row>
    <row r="13" spans="1:21" ht="21.75" customHeight="1" x14ac:dyDescent="0.3">
      <c r="A13" s="14"/>
      <c r="B13" s="58"/>
      <c r="C13" s="14"/>
      <c r="D13" s="7"/>
      <c r="E13" s="6" t="s">
        <v>24</v>
      </c>
      <c r="F13" s="6" t="s">
        <v>25</v>
      </c>
      <c r="G13" s="6" t="s">
        <v>26</v>
      </c>
      <c r="H13" s="6" t="s">
        <v>27</v>
      </c>
      <c r="I13" s="6" t="s">
        <v>28</v>
      </c>
      <c r="J13" s="6" t="s">
        <v>29</v>
      </c>
      <c r="K13" s="7" t="s">
        <v>30</v>
      </c>
      <c r="L13" s="6" t="s">
        <v>31</v>
      </c>
      <c r="M13" s="8" t="s">
        <v>32</v>
      </c>
      <c r="N13" s="6" t="s">
        <v>33</v>
      </c>
      <c r="O13" s="6" t="s">
        <v>34</v>
      </c>
      <c r="P13" s="6" t="s">
        <v>35</v>
      </c>
      <c r="Q13" s="6" t="s">
        <v>36</v>
      </c>
      <c r="R13" s="6" t="s">
        <v>37</v>
      </c>
      <c r="S13" s="7"/>
      <c r="T13" s="7"/>
      <c r="U13" s="7"/>
    </row>
    <row r="14" spans="1:21" ht="14.25" customHeight="1" thickBot="1" x14ac:dyDescent="0.3">
      <c r="A14" s="10" t="s">
        <v>387</v>
      </c>
      <c r="B14" s="9" t="s">
        <v>38</v>
      </c>
      <c r="C14" s="10" t="s">
        <v>39</v>
      </c>
      <c r="D14" s="9" t="s">
        <v>40</v>
      </c>
      <c r="E14" s="11" t="s">
        <v>41</v>
      </c>
      <c r="F14" s="11" t="s">
        <v>42</v>
      </c>
      <c r="G14" s="11" t="s">
        <v>43</v>
      </c>
      <c r="H14" s="11" t="s">
        <v>44</v>
      </c>
      <c r="I14" s="11" t="s">
        <v>41</v>
      </c>
      <c r="J14" s="11" t="s">
        <v>45</v>
      </c>
      <c r="K14" s="9" t="s">
        <v>46</v>
      </c>
      <c r="L14" s="11" t="s">
        <v>47</v>
      </c>
      <c r="M14" s="11" t="s">
        <v>47</v>
      </c>
      <c r="N14" s="12" t="s">
        <v>47</v>
      </c>
      <c r="O14" s="12" t="s">
        <v>47</v>
      </c>
      <c r="P14" s="12" t="s">
        <v>47</v>
      </c>
      <c r="Q14" s="13" t="s">
        <v>31</v>
      </c>
      <c r="R14" s="11" t="s">
        <v>48</v>
      </c>
      <c r="S14" s="9" t="s">
        <v>49</v>
      </c>
      <c r="T14" s="9" t="s">
        <v>50</v>
      </c>
      <c r="U14" s="9" t="s">
        <v>388</v>
      </c>
    </row>
    <row r="15" spans="1:21" ht="11.25" customHeight="1" thickTop="1" x14ac:dyDescent="0.25"/>
    <row r="16" spans="1:21" ht="13.5" customHeight="1" x14ac:dyDescent="0.25">
      <c r="A16" s="3" t="s">
        <v>10</v>
      </c>
      <c r="B16" s="5" t="s">
        <v>138</v>
      </c>
      <c r="C16" s="5" t="s">
        <v>139</v>
      </c>
      <c r="D16" s="15">
        <v>45649</v>
      </c>
      <c r="E16" s="46">
        <v>102</v>
      </c>
      <c r="F16" s="37">
        <v>212100</v>
      </c>
      <c r="G16" s="46" t="s">
        <v>55</v>
      </c>
      <c r="H16" s="46" t="s">
        <v>56</v>
      </c>
      <c r="I16" s="5" t="s">
        <v>65</v>
      </c>
      <c r="J16" s="46">
        <v>2024028262</v>
      </c>
      <c r="K16" s="5"/>
      <c r="L16" s="38">
        <v>80.204999999999998</v>
      </c>
      <c r="M16" s="38">
        <v>0</v>
      </c>
      <c r="N16" s="38">
        <v>3.2650000000000001</v>
      </c>
      <c r="O16" s="17">
        <f>SUM(L16:N16)</f>
        <v>83.47</v>
      </c>
      <c r="P16" s="17">
        <f>L16+M16</f>
        <v>80.204999999999998</v>
      </c>
      <c r="Q16" s="18">
        <f>L16/P16</f>
        <v>1</v>
      </c>
      <c r="R16" s="40">
        <f>F16/P16</f>
        <v>2644.4735365625584</v>
      </c>
      <c r="S16" s="5" t="s">
        <v>140</v>
      </c>
      <c r="T16" s="5" t="s">
        <v>141</v>
      </c>
      <c r="U16" s="1"/>
    </row>
    <row r="17" spans="1:21" x14ac:dyDescent="0.25">
      <c r="A17" s="3" t="s">
        <v>21</v>
      </c>
      <c r="B17" t="s">
        <v>264</v>
      </c>
      <c r="C17" t="s">
        <v>88</v>
      </c>
      <c r="D17" s="26">
        <v>45504</v>
      </c>
      <c r="E17" s="1">
        <v>102</v>
      </c>
      <c r="F17" s="27">
        <v>450000</v>
      </c>
      <c r="G17" s="1" t="s">
        <v>55</v>
      </c>
      <c r="H17" s="1" t="s">
        <v>56</v>
      </c>
      <c r="I17" t="s">
        <v>57</v>
      </c>
      <c r="J17" s="1">
        <v>2024017790</v>
      </c>
      <c r="L17" s="28">
        <v>69.92</v>
      </c>
      <c r="M17" s="28">
        <v>8.69</v>
      </c>
      <c r="N17" s="28">
        <v>2.46</v>
      </c>
      <c r="O17" s="17">
        <f>SUM(L17:N17)</f>
        <v>81.069999999999993</v>
      </c>
      <c r="P17" s="17">
        <f>L17+M17</f>
        <v>78.61</v>
      </c>
      <c r="Q17" s="18">
        <f>L17/P17</f>
        <v>0.88945426790484672</v>
      </c>
      <c r="R17" s="19">
        <f>F17/P17</f>
        <v>5724.4625365729553</v>
      </c>
      <c r="S17" t="s">
        <v>265</v>
      </c>
      <c r="T17" t="s">
        <v>266</v>
      </c>
      <c r="U17" s="1"/>
    </row>
    <row r="18" spans="1:21" x14ac:dyDescent="0.25">
      <c r="A18" s="3" t="s">
        <v>20</v>
      </c>
      <c r="B18" s="5" t="s">
        <v>92</v>
      </c>
      <c r="C18" s="5" t="s">
        <v>93</v>
      </c>
      <c r="D18" s="15">
        <v>45735</v>
      </c>
      <c r="E18" s="46">
        <v>102</v>
      </c>
      <c r="F18" s="16">
        <v>225000</v>
      </c>
      <c r="G18" s="46" t="s">
        <v>55</v>
      </c>
      <c r="H18" s="46" t="s">
        <v>56</v>
      </c>
      <c r="I18" s="5" t="s">
        <v>57</v>
      </c>
      <c r="J18" s="46">
        <v>2025005111</v>
      </c>
      <c r="K18" s="5"/>
      <c r="L18" s="17">
        <v>37.86</v>
      </c>
      <c r="M18" s="17">
        <v>0</v>
      </c>
      <c r="N18" s="17">
        <v>2.14</v>
      </c>
      <c r="O18" s="17">
        <f>SUM(L18:N18)</f>
        <v>40</v>
      </c>
      <c r="P18" s="17">
        <f>L18+M18</f>
        <v>37.86</v>
      </c>
      <c r="Q18" s="18">
        <f>L18/P18</f>
        <v>1</v>
      </c>
      <c r="R18" s="19">
        <f>F18/P18</f>
        <v>5942.9477020602217</v>
      </c>
      <c r="S18" s="5" t="s">
        <v>94</v>
      </c>
      <c r="T18" s="5" t="s">
        <v>95</v>
      </c>
      <c r="U18" s="1"/>
    </row>
    <row r="19" spans="1:21" x14ac:dyDescent="0.25">
      <c r="A19" s="3" t="s">
        <v>20</v>
      </c>
      <c r="B19" s="5" t="s">
        <v>87</v>
      </c>
      <c r="C19" s="5" t="s">
        <v>88</v>
      </c>
      <c r="D19" s="15">
        <v>45705</v>
      </c>
      <c r="E19" s="46">
        <v>102</v>
      </c>
      <c r="F19" s="16">
        <v>240000</v>
      </c>
      <c r="G19" s="46" t="s">
        <v>55</v>
      </c>
      <c r="H19" s="46" t="s">
        <v>89</v>
      </c>
      <c r="I19" s="5" t="s">
        <v>57</v>
      </c>
      <c r="J19" s="46">
        <v>2025003596</v>
      </c>
      <c r="K19" s="5"/>
      <c r="L19" s="17">
        <v>34</v>
      </c>
      <c r="M19" s="17">
        <v>3.5</v>
      </c>
      <c r="N19" s="17">
        <v>2.5</v>
      </c>
      <c r="O19" s="17">
        <f>SUM(L19:N19)</f>
        <v>40</v>
      </c>
      <c r="P19" s="17">
        <f>L19+M19</f>
        <v>37.5</v>
      </c>
      <c r="Q19" s="18">
        <f>L19/P19</f>
        <v>0.90666666666666662</v>
      </c>
      <c r="R19" s="19">
        <f>F19/P19</f>
        <v>6400</v>
      </c>
      <c r="S19" s="5" t="s">
        <v>90</v>
      </c>
      <c r="T19" s="5" t="s">
        <v>91</v>
      </c>
      <c r="U19" s="1"/>
    </row>
    <row r="20" spans="1:21" s="33" customFormat="1" x14ac:dyDescent="0.25">
      <c r="A20" s="66"/>
      <c r="B20" s="20"/>
      <c r="C20" s="20"/>
      <c r="D20" s="21"/>
      <c r="E20" s="47"/>
      <c r="F20" s="22">
        <f>SUM(F16:F19)</f>
        <v>1127100</v>
      </c>
      <c r="G20" s="47"/>
      <c r="H20" s="47"/>
      <c r="I20" s="20"/>
      <c r="J20" s="47"/>
      <c r="K20" s="20"/>
      <c r="L20" s="23"/>
      <c r="M20" s="23"/>
      <c r="N20" s="23"/>
      <c r="O20" s="23"/>
      <c r="P20" s="23">
        <f>SUM(P16:P19)</f>
        <v>234.17500000000001</v>
      </c>
      <c r="Q20" s="24" t="s">
        <v>72</v>
      </c>
      <c r="R20" s="67">
        <f>AVERAGE(R16:R19)</f>
        <v>5177.9709437989341</v>
      </c>
      <c r="S20" s="20"/>
      <c r="T20" s="20"/>
      <c r="U20" s="48"/>
    </row>
    <row r="21" spans="1:21" x14ac:dyDescent="0.25">
      <c r="B21" s="5"/>
      <c r="C21" s="5"/>
      <c r="D21" s="15"/>
      <c r="E21" s="46"/>
      <c r="F21" s="16"/>
      <c r="G21" s="46"/>
      <c r="H21" s="46"/>
      <c r="I21" s="5"/>
      <c r="J21" s="46"/>
      <c r="K21" s="5"/>
      <c r="L21" s="17"/>
      <c r="M21" s="17"/>
      <c r="N21" s="17"/>
      <c r="O21" s="17"/>
      <c r="P21" s="17"/>
      <c r="Q21" s="25" t="s">
        <v>73</v>
      </c>
      <c r="R21" s="68">
        <f>F20/P20</f>
        <v>4813.0671506352082</v>
      </c>
      <c r="S21" s="5"/>
      <c r="T21" s="5"/>
      <c r="U21" s="1"/>
    </row>
    <row r="22" spans="1:21" ht="15.75" thickBot="1" x14ac:dyDescent="0.3">
      <c r="B22" s="5"/>
      <c r="C22" s="5"/>
      <c r="D22" s="15"/>
      <c r="E22" s="46"/>
      <c r="F22" s="16"/>
      <c r="G22" s="46"/>
      <c r="H22" s="46"/>
      <c r="I22" s="5"/>
      <c r="J22" s="46"/>
      <c r="K22" s="5"/>
      <c r="L22" s="17"/>
      <c r="M22" s="17"/>
      <c r="N22" s="17"/>
      <c r="O22" s="17"/>
      <c r="P22" s="41"/>
      <c r="Q22" s="71" t="s">
        <v>391</v>
      </c>
      <c r="R22" s="72">
        <v>4100</v>
      </c>
      <c r="S22" s="5"/>
      <c r="T22" s="5"/>
      <c r="U22" s="1"/>
    </row>
    <row r="23" spans="1:21" ht="16.5" thickBot="1" x14ac:dyDescent="0.3">
      <c r="B23" s="5"/>
      <c r="C23" s="5"/>
      <c r="D23" s="15"/>
      <c r="E23" s="46"/>
      <c r="F23" s="16"/>
      <c r="G23" s="46"/>
      <c r="H23" s="46"/>
      <c r="I23" s="5"/>
      <c r="J23" s="46"/>
      <c r="K23" s="5"/>
      <c r="L23" s="17"/>
      <c r="M23" s="17"/>
      <c r="N23" s="17"/>
      <c r="O23" s="17"/>
      <c r="P23" s="17"/>
      <c r="Q23" s="69" t="s">
        <v>390</v>
      </c>
      <c r="R23" s="70">
        <v>4800</v>
      </c>
      <c r="S23" s="5"/>
      <c r="T23" s="5"/>
      <c r="U23" s="1"/>
    </row>
    <row r="24" spans="1:21" x14ac:dyDescent="0.25">
      <c r="B24" s="5"/>
      <c r="C24" s="5"/>
      <c r="D24" s="15"/>
      <c r="E24" s="46"/>
      <c r="F24" s="16"/>
      <c r="G24" s="46"/>
      <c r="H24" s="46"/>
      <c r="I24" s="5"/>
      <c r="J24" s="46"/>
      <c r="K24" s="5"/>
      <c r="L24" s="17"/>
      <c r="M24" s="17"/>
      <c r="N24" s="17"/>
      <c r="O24" s="17"/>
      <c r="P24" s="17"/>
      <c r="Q24" s="18"/>
      <c r="R24" s="19"/>
      <c r="S24" s="5"/>
      <c r="T24" s="5"/>
      <c r="U24" s="1"/>
    </row>
    <row r="25" spans="1:21" x14ac:dyDescent="0.25">
      <c r="B25" s="5"/>
      <c r="C25" s="5"/>
      <c r="D25" s="15"/>
      <c r="E25" s="46"/>
      <c r="F25" s="16"/>
      <c r="G25" s="46"/>
      <c r="H25" s="46"/>
      <c r="I25" s="5"/>
      <c r="J25" s="46"/>
      <c r="K25" s="5"/>
      <c r="L25" s="17"/>
      <c r="M25" s="17"/>
      <c r="N25" s="17"/>
      <c r="O25" s="17"/>
      <c r="P25" s="17"/>
      <c r="Q25" s="18"/>
      <c r="R25" s="19"/>
      <c r="S25" s="5"/>
      <c r="T25" s="5"/>
      <c r="U25" s="1"/>
    </row>
    <row r="26" spans="1:21" s="177" customFormat="1" ht="35.25" customHeight="1" x14ac:dyDescent="0.25">
      <c r="A26" s="187" t="s">
        <v>468</v>
      </c>
      <c r="B26" s="178"/>
      <c r="C26" s="179"/>
      <c r="D26" s="180"/>
      <c r="E26" s="181"/>
      <c r="F26" s="182"/>
      <c r="G26" s="181"/>
      <c r="H26" s="181"/>
      <c r="I26" s="179"/>
      <c r="J26" s="181"/>
      <c r="K26" s="179"/>
      <c r="L26" s="183"/>
      <c r="M26" s="183"/>
      <c r="N26" s="183"/>
      <c r="O26" s="183"/>
      <c r="P26" s="183"/>
      <c r="Q26" s="184"/>
      <c r="R26" s="185"/>
      <c r="S26" s="179"/>
      <c r="T26" s="179"/>
      <c r="U26" s="186"/>
    </row>
    <row r="27" spans="1:21" s="87" customFormat="1" ht="20.25" customHeight="1" x14ac:dyDescent="0.3">
      <c r="A27" s="161" t="s">
        <v>395</v>
      </c>
      <c r="B27" s="162" t="s">
        <v>330</v>
      </c>
      <c r="C27" s="121"/>
      <c r="D27" s="122"/>
      <c r="E27" s="123"/>
      <c r="F27" s="124"/>
      <c r="G27" s="123"/>
      <c r="H27" s="123"/>
      <c r="I27" s="121"/>
      <c r="J27" s="123"/>
      <c r="K27" s="121"/>
      <c r="L27" s="125"/>
      <c r="M27" s="125"/>
      <c r="N27" s="125"/>
      <c r="O27" s="125"/>
      <c r="P27" s="125"/>
      <c r="Q27" s="126"/>
      <c r="R27" s="127"/>
      <c r="S27" s="121"/>
      <c r="T27" s="121"/>
      <c r="U27" s="128"/>
    </row>
    <row r="28" spans="1:21" s="87" customFormat="1" ht="20.25" customHeight="1" x14ac:dyDescent="0.3">
      <c r="A28" s="161" t="s">
        <v>396</v>
      </c>
      <c r="B28" s="162" t="s">
        <v>404</v>
      </c>
      <c r="C28" s="121"/>
      <c r="D28" s="122"/>
      <c r="E28" s="123"/>
      <c r="F28" s="124"/>
      <c r="G28" s="123"/>
      <c r="H28" s="123"/>
      <c r="I28" s="121"/>
      <c r="J28" s="123"/>
      <c r="K28" s="121"/>
      <c r="L28" s="125"/>
      <c r="M28" s="125"/>
      <c r="N28" s="125"/>
      <c r="O28" s="125"/>
      <c r="P28" s="125"/>
      <c r="Q28" s="126"/>
      <c r="R28" s="127"/>
      <c r="S28" s="121"/>
      <c r="T28" s="121"/>
      <c r="U28" s="128"/>
    </row>
    <row r="29" spans="1:21" s="87" customFormat="1" ht="20.25" customHeight="1" x14ac:dyDescent="0.3">
      <c r="A29" s="161" t="s">
        <v>398</v>
      </c>
      <c r="B29" s="162" t="s">
        <v>405</v>
      </c>
      <c r="C29" s="129"/>
      <c r="D29" s="122"/>
      <c r="E29" s="123"/>
      <c r="F29" s="124"/>
      <c r="G29" s="123"/>
      <c r="H29" s="123"/>
      <c r="I29" s="121"/>
      <c r="J29" s="123"/>
      <c r="K29" s="121"/>
      <c r="L29" s="125"/>
      <c r="M29" s="125"/>
      <c r="N29" s="125"/>
      <c r="O29" s="125"/>
      <c r="P29" s="125"/>
      <c r="Q29" s="126"/>
      <c r="R29" s="127"/>
      <c r="S29" s="121"/>
      <c r="T29" s="121"/>
      <c r="U29" s="128"/>
    </row>
    <row r="30" spans="1:21" s="87" customFormat="1" ht="20.25" customHeight="1" x14ac:dyDescent="0.35">
      <c r="A30" s="300" t="s">
        <v>397</v>
      </c>
      <c r="B30" s="301">
        <v>6400</v>
      </c>
      <c r="C30" s="121"/>
      <c r="D30" s="122"/>
      <c r="E30" s="123"/>
      <c r="F30" s="124"/>
      <c r="G30" s="123"/>
      <c r="H30" s="123"/>
      <c r="I30" s="121"/>
      <c r="J30" s="123"/>
      <c r="K30" s="121"/>
      <c r="L30" s="125"/>
      <c r="M30" s="125"/>
      <c r="N30" s="125"/>
      <c r="O30" s="125"/>
      <c r="P30" s="125"/>
      <c r="Q30" s="126"/>
      <c r="R30" s="127"/>
      <c r="S30" s="121"/>
      <c r="T30" s="121"/>
      <c r="U30" s="128"/>
    </row>
    <row r="31" spans="1:21" s="87" customFormat="1" ht="20.25" customHeight="1" x14ac:dyDescent="0.3">
      <c r="A31" s="298" t="s">
        <v>414</v>
      </c>
      <c r="B31" s="299">
        <v>6200</v>
      </c>
      <c r="C31" s="121"/>
      <c r="D31" s="122"/>
      <c r="E31" s="123"/>
      <c r="F31" s="124"/>
      <c r="G31" s="123"/>
      <c r="H31" s="123"/>
      <c r="I31" s="121"/>
      <c r="J31" s="123"/>
      <c r="K31" s="121"/>
      <c r="L31" s="125"/>
      <c r="M31" s="125"/>
      <c r="N31" s="125"/>
      <c r="O31" s="125"/>
      <c r="P31" s="125"/>
      <c r="Q31" s="126"/>
      <c r="R31" s="127"/>
      <c r="S31" s="121"/>
      <c r="T31" s="121"/>
      <c r="U31" s="128"/>
    </row>
    <row r="32" spans="1:21" ht="20.25" customHeight="1" x14ac:dyDescent="0.25">
      <c r="A32" s="98" t="s">
        <v>399</v>
      </c>
      <c r="B32" s="107" t="s">
        <v>406</v>
      </c>
      <c r="C32" s="99"/>
      <c r="D32" s="100"/>
      <c r="E32" s="101"/>
      <c r="F32" s="102"/>
      <c r="G32" s="101"/>
      <c r="H32" s="101"/>
      <c r="I32" s="99"/>
      <c r="J32" s="101"/>
      <c r="K32" s="99"/>
      <c r="L32" s="103"/>
      <c r="M32" s="103"/>
      <c r="N32" s="103"/>
      <c r="O32" s="103"/>
      <c r="P32" s="103"/>
      <c r="Q32" s="104"/>
      <c r="R32" s="105"/>
      <c r="S32" s="99"/>
      <c r="T32" s="99"/>
      <c r="U32" s="106"/>
    </row>
    <row r="33" spans="1:24" ht="20.25" customHeight="1" x14ac:dyDescent="0.25">
      <c r="A33" s="98" t="s">
        <v>400</v>
      </c>
      <c r="B33" s="107" t="s">
        <v>394</v>
      </c>
      <c r="C33" s="99"/>
      <c r="D33" s="100"/>
      <c r="E33" s="101"/>
      <c r="F33" s="102"/>
      <c r="G33" s="101"/>
      <c r="H33" s="101"/>
      <c r="I33" s="99"/>
      <c r="J33" s="101"/>
      <c r="K33" s="99"/>
      <c r="L33" s="103"/>
      <c r="M33" s="103"/>
      <c r="N33" s="103"/>
      <c r="O33" s="103"/>
      <c r="P33" s="103"/>
      <c r="Q33" s="104"/>
      <c r="R33" s="105"/>
      <c r="S33" s="99"/>
      <c r="T33" s="99"/>
      <c r="U33" s="106"/>
    </row>
    <row r="34" spans="1:24" ht="20.25" customHeight="1" x14ac:dyDescent="0.25">
      <c r="A34" s="98" t="s">
        <v>401</v>
      </c>
      <c r="B34" s="107" t="s">
        <v>413</v>
      </c>
      <c r="C34" s="99"/>
      <c r="D34" s="100"/>
      <c r="E34" s="101"/>
      <c r="F34" s="102"/>
      <c r="G34" s="101"/>
      <c r="H34" s="101"/>
      <c r="I34" s="99"/>
      <c r="J34" s="101"/>
      <c r="K34" s="99"/>
      <c r="L34" s="103"/>
      <c r="M34" s="103"/>
      <c r="N34" s="103"/>
      <c r="O34" s="103"/>
      <c r="P34" s="103"/>
      <c r="Q34" s="104"/>
      <c r="R34" s="105"/>
      <c r="S34" s="99"/>
      <c r="T34" s="99"/>
      <c r="U34" s="106"/>
    </row>
    <row r="35" spans="1:24" ht="21.75" customHeight="1" x14ac:dyDescent="0.3">
      <c r="A35" s="14"/>
      <c r="B35" s="58"/>
      <c r="C35" s="14"/>
      <c r="D35" s="7"/>
      <c r="E35" s="6" t="s">
        <v>24</v>
      </c>
      <c r="F35" s="6" t="s">
        <v>25</v>
      </c>
      <c r="G35" s="6" t="s">
        <v>26</v>
      </c>
      <c r="H35" s="6" t="s">
        <v>27</v>
      </c>
      <c r="I35" s="6" t="s">
        <v>28</v>
      </c>
      <c r="J35" s="6" t="s">
        <v>29</v>
      </c>
      <c r="K35" s="7" t="s">
        <v>30</v>
      </c>
      <c r="L35" s="6" t="s">
        <v>31</v>
      </c>
      <c r="M35" s="8" t="s">
        <v>32</v>
      </c>
      <c r="N35" s="6" t="s">
        <v>33</v>
      </c>
      <c r="O35" s="6" t="s">
        <v>34</v>
      </c>
      <c r="P35" s="6" t="s">
        <v>35</v>
      </c>
      <c r="Q35" s="6" t="s">
        <v>36</v>
      </c>
      <c r="R35" s="6" t="s">
        <v>37</v>
      </c>
      <c r="S35" s="7"/>
      <c r="T35" s="7"/>
      <c r="U35" s="7"/>
    </row>
    <row r="36" spans="1:24" ht="14.25" customHeight="1" thickBot="1" x14ac:dyDescent="0.3">
      <c r="A36" s="10" t="s">
        <v>387</v>
      </c>
      <c r="B36" s="9" t="s">
        <v>38</v>
      </c>
      <c r="C36" s="10" t="s">
        <v>39</v>
      </c>
      <c r="D36" s="9" t="s">
        <v>40</v>
      </c>
      <c r="E36" s="11" t="s">
        <v>41</v>
      </c>
      <c r="F36" s="11" t="s">
        <v>42</v>
      </c>
      <c r="G36" s="11" t="s">
        <v>43</v>
      </c>
      <c r="H36" s="11" t="s">
        <v>44</v>
      </c>
      <c r="I36" s="11" t="s">
        <v>41</v>
      </c>
      <c r="J36" s="11" t="s">
        <v>45</v>
      </c>
      <c r="K36" s="9" t="s">
        <v>46</v>
      </c>
      <c r="L36" s="11" t="s">
        <v>47</v>
      </c>
      <c r="M36" s="11" t="s">
        <v>47</v>
      </c>
      <c r="N36" s="12" t="s">
        <v>47</v>
      </c>
      <c r="O36" s="12" t="s">
        <v>47</v>
      </c>
      <c r="P36" s="12" t="s">
        <v>47</v>
      </c>
      <c r="Q36" s="13" t="s">
        <v>31</v>
      </c>
      <c r="R36" s="11" t="s">
        <v>48</v>
      </c>
      <c r="S36" s="9" t="s">
        <v>49</v>
      </c>
      <c r="T36" s="9" t="s">
        <v>50</v>
      </c>
      <c r="U36" s="9" t="s">
        <v>388</v>
      </c>
    </row>
    <row r="37" spans="1:24" ht="10.5" customHeight="1" thickTop="1" x14ac:dyDescent="0.25">
      <c r="A37" s="2"/>
      <c r="B37" s="42"/>
      <c r="C37" s="2"/>
      <c r="D37" s="42"/>
      <c r="E37" s="43"/>
      <c r="F37" s="43"/>
      <c r="G37" s="43"/>
      <c r="H37" s="43"/>
      <c r="I37" s="43"/>
      <c r="J37" s="43"/>
      <c r="K37" s="42"/>
      <c r="L37" s="43"/>
      <c r="M37" s="43"/>
      <c r="N37" s="44"/>
      <c r="O37" s="44"/>
      <c r="P37" s="44"/>
      <c r="Q37" s="45"/>
      <c r="R37" s="43"/>
      <c r="S37" s="42"/>
      <c r="T37" s="42"/>
      <c r="U37" s="2"/>
    </row>
    <row r="38" spans="1:24" x14ac:dyDescent="0.25">
      <c r="A38" s="3" t="s">
        <v>3</v>
      </c>
      <c r="B38" s="5" t="s">
        <v>197</v>
      </c>
      <c r="C38" s="5" t="s">
        <v>198</v>
      </c>
      <c r="D38" s="15">
        <v>45461</v>
      </c>
      <c r="E38" s="46">
        <v>102</v>
      </c>
      <c r="F38" s="16">
        <v>155000</v>
      </c>
      <c r="G38" s="46" t="s">
        <v>55</v>
      </c>
      <c r="H38" s="46" t="s">
        <v>56</v>
      </c>
      <c r="I38" s="5" t="s">
        <v>57</v>
      </c>
      <c r="J38" s="46">
        <v>2024014892</v>
      </c>
      <c r="K38" s="5"/>
      <c r="L38" s="17">
        <v>35.83</v>
      </c>
      <c r="M38" s="17">
        <v>0</v>
      </c>
      <c r="N38" s="17">
        <v>1.59</v>
      </c>
      <c r="O38" s="17">
        <f t="shared" ref="O38:O59" si="0">SUM(L38:N38)</f>
        <v>37.42</v>
      </c>
      <c r="P38" s="17">
        <f t="shared" ref="P38:P59" si="1">L38+M38</f>
        <v>35.83</v>
      </c>
      <c r="Q38" s="18">
        <f t="shared" ref="Q38:Q59" si="2">L38/P38</f>
        <v>1</v>
      </c>
      <c r="R38" s="19">
        <f t="shared" ref="R38:R59" si="3">F38/P38</f>
        <v>4325.9838124476701</v>
      </c>
      <c r="S38" s="5" t="s">
        <v>199</v>
      </c>
      <c r="T38" s="5" t="s">
        <v>200</v>
      </c>
      <c r="U38" s="1"/>
    </row>
    <row r="39" spans="1:24" x14ac:dyDescent="0.25">
      <c r="A39" s="3" t="s">
        <v>18</v>
      </c>
      <c r="B39" s="5" t="s">
        <v>231</v>
      </c>
      <c r="C39" s="5" t="s">
        <v>232</v>
      </c>
      <c r="D39" s="15">
        <v>45313</v>
      </c>
      <c r="E39" s="46">
        <v>102</v>
      </c>
      <c r="F39" s="295">
        <v>142500</v>
      </c>
      <c r="G39" s="63" t="s">
        <v>98</v>
      </c>
      <c r="H39" s="46" t="s">
        <v>56</v>
      </c>
      <c r="I39" s="5" t="s">
        <v>65</v>
      </c>
      <c r="J39" s="46">
        <v>2024001714</v>
      </c>
      <c r="K39" s="5"/>
      <c r="L39" s="38">
        <v>31.279</v>
      </c>
      <c r="M39" s="38">
        <v>0</v>
      </c>
      <c r="N39" s="38">
        <v>1.7509999999999999</v>
      </c>
      <c r="O39" s="17">
        <f t="shared" si="0"/>
        <v>33.03</v>
      </c>
      <c r="P39" s="17">
        <f t="shared" si="1"/>
        <v>31.279</v>
      </c>
      <c r="Q39" s="18">
        <f t="shared" si="2"/>
        <v>1</v>
      </c>
      <c r="R39" s="40">
        <f t="shared" si="3"/>
        <v>4555.7722433581639</v>
      </c>
      <c r="S39" s="5" t="s">
        <v>233</v>
      </c>
      <c r="T39" s="5" t="s">
        <v>234</v>
      </c>
      <c r="U39" s="1"/>
    </row>
    <row r="40" spans="1:24" x14ac:dyDescent="0.25">
      <c r="A40" s="3" t="s">
        <v>17</v>
      </c>
      <c r="B40" s="5" t="s">
        <v>53</v>
      </c>
      <c r="C40" s="5" t="s">
        <v>54</v>
      </c>
      <c r="D40" s="15">
        <v>45702</v>
      </c>
      <c r="E40" s="46">
        <v>102</v>
      </c>
      <c r="F40" s="16">
        <v>339500</v>
      </c>
      <c r="G40" s="46" t="s">
        <v>55</v>
      </c>
      <c r="H40" s="46" t="s">
        <v>56</v>
      </c>
      <c r="I40" s="5" t="s">
        <v>57</v>
      </c>
      <c r="J40" s="46">
        <v>2025003112</v>
      </c>
      <c r="K40" s="5"/>
      <c r="L40" s="17">
        <v>74.239999999999995</v>
      </c>
      <c r="M40" s="17">
        <v>0</v>
      </c>
      <c r="N40" s="17">
        <v>3.87</v>
      </c>
      <c r="O40" s="17">
        <f t="shared" si="0"/>
        <v>78.11</v>
      </c>
      <c r="P40" s="17">
        <f t="shared" si="1"/>
        <v>74.239999999999995</v>
      </c>
      <c r="Q40" s="18">
        <f t="shared" si="2"/>
        <v>1</v>
      </c>
      <c r="R40" s="19">
        <f t="shared" si="3"/>
        <v>4573.0064655172418</v>
      </c>
      <c r="S40" s="5" t="s">
        <v>58</v>
      </c>
      <c r="T40" s="5" t="s">
        <v>59</v>
      </c>
      <c r="U40" s="19"/>
    </row>
    <row r="41" spans="1:24" x14ac:dyDescent="0.25">
      <c r="A41" s="3" t="s">
        <v>19</v>
      </c>
      <c r="B41" t="s">
        <v>375</v>
      </c>
      <c r="C41" s="5" t="s">
        <v>376</v>
      </c>
      <c r="D41" s="15">
        <v>45330</v>
      </c>
      <c r="E41" s="46">
        <v>102</v>
      </c>
      <c r="F41" s="16">
        <v>55800</v>
      </c>
      <c r="G41" s="1" t="s">
        <v>55</v>
      </c>
      <c r="H41" s="1" t="s">
        <v>56</v>
      </c>
      <c r="I41" t="s">
        <v>57</v>
      </c>
      <c r="J41" s="46">
        <v>2024011228</v>
      </c>
      <c r="K41" s="5"/>
      <c r="L41" s="17">
        <v>10.92</v>
      </c>
      <c r="M41" s="17">
        <v>0.88</v>
      </c>
      <c r="N41" s="17">
        <v>2.15</v>
      </c>
      <c r="O41" s="17">
        <f t="shared" si="0"/>
        <v>13.950000000000001</v>
      </c>
      <c r="P41" s="17">
        <f t="shared" si="1"/>
        <v>11.8</v>
      </c>
      <c r="Q41" s="18">
        <f t="shared" si="2"/>
        <v>0.92542372881355928</v>
      </c>
      <c r="R41" s="50">
        <f t="shared" si="3"/>
        <v>4728.8135593220341</v>
      </c>
      <c r="S41" s="5" t="s">
        <v>378</v>
      </c>
      <c r="T41" s="5" t="s">
        <v>379</v>
      </c>
      <c r="U41" s="62" t="s">
        <v>377</v>
      </c>
    </row>
    <row r="42" spans="1:24" x14ac:dyDescent="0.25">
      <c r="A42" s="3" t="s">
        <v>3</v>
      </c>
      <c r="B42" s="5" t="s">
        <v>193</v>
      </c>
      <c r="C42" s="5" t="s">
        <v>194</v>
      </c>
      <c r="D42" s="15">
        <v>45065</v>
      </c>
      <c r="E42" s="46">
        <v>102</v>
      </c>
      <c r="F42" s="16">
        <v>163950</v>
      </c>
      <c r="G42" s="46" t="s">
        <v>55</v>
      </c>
      <c r="H42" s="46" t="s">
        <v>56</v>
      </c>
      <c r="I42" s="5" t="s">
        <v>65</v>
      </c>
      <c r="J42" s="46">
        <v>2023013173</v>
      </c>
      <c r="K42" s="5"/>
      <c r="L42" s="17">
        <v>31.45</v>
      </c>
      <c r="M42" s="17">
        <v>0</v>
      </c>
      <c r="N42" s="17">
        <v>1.34</v>
      </c>
      <c r="O42" s="17">
        <f t="shared" si="0"/>
        <v>32.79</v>
      </c>
      <c r="P42" s="17">
        <f t="shared" si="1"/>
        <v>31.45</v>
      </c>
      <c r="Q42" s="18">
        <f t="shared" si="2"/>
        <v>1</v>
      </c>
      <c r="R42" s="19">
        <f t="shared" si="3"/>
        <v>5213.0365659777426</v>
      </c>
      <c r="S42" s="5" t="s">
        <v>195</v>
      </c>
      <c r="T42" s="5" t="s">
        <v>196</v>
      </c>
      <c r="U42" s="1"/>
    </row>
    <row r="43" spans="1:24" x14ac:dyDescent="0.25">
      <c r="A43" s="3" t="s">
        <v>22</v>
      </c>
      <c r="B43" s="5" t="s">
        <v>96</v>
      </c>
      <c r="C43" s="5" t="s">
        <v>97</v>
      </c>
      <c r="D43" s="15">
        <v>45743</v>
      </c>
      <c r="E43" s="46">
        <v>102</v>
      </c>
      <c r="F43" s="295">
        <v>150000</v>
      </c>
      <c r="G43" s="63" t="s">
        <v>98</v>
      </c>
      <c r="H43" s="46" t="s">
        <v>89</v>
      </c>
      <c r="I43" s="5" t="s">
        <v>57</v>
      </c>
      <c r="J43" s="46">
        <v>2025005795</v>
      </c>
      <c r="K43" s="5"/>
      <c r="L43" s="17">
        <v>26.91</v>
      </c>
      <c r="M43" s="17">
        <v>0</v>
      </c>
      <c r="N43" s="17">
        <v>3.31</v>
      </c>
      <c r="O43" s="17">
        <f t="shared" si="0"/>
        <v>30.22</v>
      </c>
      <c r="P43" s="17">
        <f t="shared" si="1"/>
        <v>26.91</v>
      </c>
      <c r="Q43" s="18">
        <f t="shared" si="2"/>
        <v>1</v>
      </c>
      <c r="R43" s="19">
        <f t="shared" si="3"/>
        <v>5574.1360089186173</v>
      </c>
      <c r="S43" s="5" t="s">
        <v>99</v>
      </c>
      <c r="T43" s="5" t="s">
        <v>100</v>
      </c>
      <c r="U43" s="1"/>
      <c r="V43" s="1"/>
      <c r="W43" s="1"/>
      <c r="X43" s="1"/>
    </row>
    <row r="44" spans="1:24" x14ac:dyDescent="0.25">
      <c r="A44" s="3" t="s">
        <v>9</v>
      </c>
      <c r="B44" s="5" t="s">
        <v>227</v>
      </c>
      <c r="C44" s="5" t="s">
        <v>228</v>
      </c>
      <c r="D44" s="15">
        <v>45702</v>
      </c>
      <c r="E44" s="46">
        <v>102</v>
      </c>
      <c r="F44" s="295">
        <v>215000</v>
      </c>
      <c r="G44" s="63" t="s">
        <v>98</v>
      </c>
      <c r="H44" s="46" t="s">
        <v>56</v>
      </c>
      <c r="I44" s="5" t="s">
        <v>57</v>
      </c>
      <c r="J44" s="46">
        <v>2025002940</v>
      </c>
      <c r="K44" s="5"/>
      <c r="L44" s="38">
        <v>36.909999999999997</v>
      </c>
      <c r="M44" s="38">
        <v>0</v>
      </c>
      <c r="N44" s="38">
        <v>1.0900000000000001</v>
      </c>
      <c r="O44" s="17">
        <f t="shared" si="0"/>
        <v>38</v>
      </c>
      <c r="P44" s="17">
        <f t="shared" si="1"/>
        <v>36.909999999999997</v>
      </c>
      <c r="Q44" s="18">
        <f t="shared" si="2"/>
        <v>1</v>
      </c>
      <c r="R44" s="40">
        <f t="shared" si="3"/>
        <v>5824.9796803034415</v>
      </c>
      <c r="S44" s="5" t="s">
        <v>229</v>
      </c>
      <c r="T44" s="5" t="s">
        <v>230</v>
      </c>
      <c r="U44" s="1"/>
    </row>
    <row r="45" spans="1:24" x14ac:dyDescent="0.25">
      <c r="A45" s="3" t="s">
        <v>3</v>
      </c>
      <c r="B45" s="5" t="s">
        <v>189</v>
      </c>
      <c r="C45" s="5" t="s">
        <v>190</v>
      </c>
      <c r="D45" s="15">
        <v>45568</v>
      </c>
      <c r="E45" s="46">
        <v>102</v>
      </c>
      <c r="F45" s="16">
        <v>173855</v>
      </c>
      <c r="G45" s="46" t="s">
        <v>55</v>
      </c>
      <c r="H45" s="46" t="s">
        <v>56</v>
      </c>
      <c r="I45" s="5" t="s">
        <v>65</v>
      </c>
      <c r="J45" s="46">
        <v>2024022637</v>
      </c>
      <c r="K45" s="5"/>
      <c r="L45" s="17">
        <v>29.298999999999999</v>
      </c>
      <c r="M45" s="17">
        <v>0</v>
      </c>
      <c r="N45" s="17">
        <v>2.3109999999999999</v>
      </c>
      <c r="O45" s="17">
        <f t="shared" si="0"/>
        <v>31.61</v>
      </c>
      <c r="P45" s="17">
        <f t="shared" si="1"/>
        <v>29.298999999999999</v>
      </c>
      <c r="Q45" s="18">
        <f t="shared" si="2"/>
        <v>1</v>
      </c>
      <c r="R45" s="19">
        <f t="shared" si="3"/>
        <v>5933.8202669033071</v>
      </c>
      <c r="S45" s="5" t="s">
        <v>191</v>
      </c>
      <c r="T45" s="5" t="s">
        <v>192</v>
      </c>
      <c r="U45" s="1"/>
    </row>
    <row r="46" spans="1:24" x14ac:dyDescent="0.25">
      <c r="A46" s="3" t="s">
        <v>16</v>
      </c>
      <c r="B46" s="5" t="s">
        <v>209</v>
      </c>
      <c r="C46" s="5" t="s">
        <v>210</v>
      </c>
      <c r="D46" s="15">
        <v>45622</v>
      </c>
      <c r="E46" s="46">
        <v>102</v>
      </c>
      <c r="F46" s="295">
        <v>756200</v>
      </c>
      <c r="G46" s="63" t="s">
        <v>98</v>
      </c>
      <c r="H46" s="46" t="s">
        <v>56</v>
      </c>
      <c r="I46" s="5" t="s">
        <v>106</v>
      </c>
      <c r="J46" s="46">
        <v>2024026302</v>
      </c>
      <c r="K46" s="5" t="s">
        <v>211</v>
      </c>
      <c r="L46" s="17">
        <v>125.113</v>
      </c>
      <c r="M46" s="17">
        <v>0</v>
      </c>
      <c r="N46" s="17">
        <v>3.9569999999999999</v>
      </c>
      <c r="O46" s="17">
        <f t="shared" si="0"/>
        <v>129.07</v>
      </c>
      <c r="P46" s="17">
        <f t="shared" si="1"/>
        <v>125.113</v>
      </c>
      <c r="Q46" s="18">
        <f t="shared" si="2"/>
        <v>1</v>
      </c>
      <c r="R46" s="19">
        <f t="shared" si="3"/>
        <v>6044.136100964728</v>
      </c>
      <c r="S46" s="5" t="s">
        <v>212</v>
      </c>
      <c r="T46" s="5" t="s">
        <v>213</v>
      </c>
      <c r="U46" s="1"/>
    </row>
    <row r="47" spans="1:24" x14ac:dyDescent="0.25">
      <c r="A47" s="3" t="s">
        <v>12</v>
      </c>
      <c r="B47" s="5" t="s">
        <v>78</v>
      </c>
      <c r="C47" s="5" t="s">
        <v>79</v>
      </c>
      <c r="D47" s="15">
        <v>45321</v>
      </c>
      <c r="E47" s="46">
        <v>102</v>
      </c>
      <c r="F47" s="16">
        <v>235000</v>
      </c>
      <c r="G47" s="46" t="s">
        <v>55</v>
      </c>
      <c r="H47" s="46" t="s">
        <v>56</v>
      </c>
      <c r="I47" s="5" t="s">
        <v>57</v>
      </c>
      <c r="J47" s="46">
        <v>2024002030</v>
      </c>
      <c r="K47" s="5"/>
      <c r="L47" s="17">
        <v>34.630000000000003</v>
      </c>
      <c r="M47" s="17">
        <v>3.85</v>
      </c>
      <c r="N47" s="17">
        <v>0.38</v>
      </c>
      <c r="O47" s="17">
        <f t="shared" si="0"/>
        <v>38.860000000000007</v>
      </c>
      <c r="P47" s="17">
        <f t="shared" si="1"/>
        <v>38.480000000000004</v>
      </c>
      <c r="Q47" s="18">
        <f t="shared" si="2"/>
        <v>0.89994802494802495</v>
      </c>
      <c r="R47" s="19">
        <f t="shared" si="3"/>
        <v>6107.0686070686061</v>
      </c>
      <c r="S47" s="5" t="s">
        <v>80</v>
      </c>
      <c r="T47" s="5" t="s">
        <v>81</v>
      </c>
      <c r="U47" s="1"/>
    </row>
    <row r="48" spans="1:24" x14ac:dyDescent="0.25">
      <c r="A48" s="3" t="s">
        <v>23</v>
      </c>
      <c r="B48" s="5" t="s">
        <v>185</v>
      </c>
      <c r="C48" s="5" t="s">
        <v>186</v>
      </c>
      <c r="D48" s="15">
        <v>45051</v>
      </c>
      <c r="E48" s="46">
        <v>102</v>
      </c>
      <c r="F48" s="37">
        <v>446000</v>
      </c>
      <c r="G48" s="46" t="s">
        <v>55</v>
      </c>
      <c r="H48" s="46" t="s">
        <v>56</v>
      </c>
      <c r="I48" s="5" t="s">
        <v>65</v>
      </c>
      <c r="J48" s="46">
        <v>2023011844</v>
      </c>
      <c r="K48" s="5"/>
      <c r="L48" s="38">
        <v>63.4</v>
      </c>
      <c r="M48" s="38">
        <v>6</v>
      </c>
      <c r="N48" s="38">
        <v>6.4</v>
      </c>
      <c r="O48" s="17">
        <f t="shared" si="0"/>
        <v>75.800000000000011</v>
      </c>
      <c r="P48" s="17">
        <f t="shared" si="1"/>
        <v>69.400000000000006</v>
      </c>
      <c r="Q48" s="18">
        <f t="shared" si="2"/>
        <v>0.91354466858789618</v>
      </c>
      <c r="R48" s="40">
        <f t="shared" si="3"/>
        <v>6426.5129682997112</v>
      </c>
      <c r="S48" s="5" t="s">
        <v>187</v>
      </c>
      <c r="T48" s="5" t="s">
        <v>188</v>
      </c>
      <c r="U48" s="1"/>
    </row>
    <row r="49" spans="1:21" x14ac:dyDescent="0.25">
      <c r="A49" s="3" t="s">
        <v>8</v>
      </c>
      <c r="B49" s="5" t="s">
        <v>121</v>
      </c>
      <c r="C49" s="5" t="s">
        <v>122</v>
      </c>
      <c r="D49" s="15">
        <v>45548</v>
      </c>
      <c r="E49" s="46">
        <v>102</v>
      </c>
      <c r="F49" s="16">
        <v>186000</v>
      </c>
      <c r="G49" s="46" t="s">
        <v>55</v>
      </c>
      <c r="H49" s="46" t="s">
        <v>56</v>
      </c>
      <c r="I49" s="5" t="s">
        <v>57</v>
      </c>
      <c r="J49" s="46">
        <v>2024021203</v>
      </c>
      <c r="K49" s="5"/>
      <c r="L49" s="17">
        <v>28.72</v>
      </c>
      <c r="M49" s="17">
        <v>0</v>
      </c>
      <c r="N49" s="17">
        <v>1.29</v>
      </c>
      <c r="O49" s="17">
        <f t="shared" si="0"/>
        <v>30.009999999999998</v>
      </c>
      <c r="P49" s="17">
        <f t="shared" si="1"/>
        <v>28.72</v>
      </c>
      <c r="Q49" s="18">
        <f t="shared" si="2"/>
        <v>1</v>
      </c>
      <c r="R49" s="19">
        <f t="shared" si="3"/>
        <v>6476.3231197771593</v>
      </c>
      <c r="S49" s="5" t="s">
        <v>123</v>
      </c>
      <c r="T49" s="5" t="s">
        <v>124</v>
      </c>
      <c r="U49" s="1"/>
    </row>
    <row r="50" spans="1:21" x14ac:dyDescent="0.25">
      <c r="A50" s="3" t="s">
        <v>12</v>
      </c>
      <c r="B50" s="5" t="s">
        <v>74</v>
      </c>
      <c r="C50" s="5" t="s">
        <v>75</v>
      </c>
      <c r="D50" s="15">
        <v>45229</v>
      </c>
      <c r="E50" s="46">
        <v>102</v>
      </c>
      <c r="F50" s="16">
        <v>210000</v>
      </c>
      <c r="G50" s="46" t="s">
        <v>55</v>
      </c>
      <c r="H50" s="46" t="s">
        <v>56</v>
      </c>
      <c r="I50" s="5" t="s">
        <v>57</v>
      </c>
      <c r="J50" s="46">
        <v>2023023915</v>
      </c>
      <c r="K50" s="5"/>
      <c r="L50" s="17">
        <v>32.112000000000002</v>
      </c>
      <c r="M50" s="17">
        <v>0</v>
      </c>
      <c r="N50" s="17">
        <v>4.5179999999999998</v>
      </c>
      <c r="O50" s="17">
        <f t="shared" si="0"/>
        <v>36.630000000000003</v>
      </c>
      <c r="P50" s="17">
        <f t="shared" si="1"/>
        <v>32.112000000000002</v>
      </c>
      <c r="Q50" s="18">
        <f t="shared" si="2"/>
        <v>1</v>
      </c>
      <c r="R50" s="19">
        <f t="shared" si="3"/>
        <v>6539.6113602391624</v>
      </c>
      <c r="S50" s="5" t="s">
        <v>76</v>
      </c>
      <c r="T50" s="5" t="s">
        <v>77</v>
      </c>
      <c r="U50" s="1"/>
    </row>
    <row r="51" spans="1:21" x14ac:dyDescent="0.25">
      <c r="A51" s="3" t="s">
        <v>8</v>
      </c>
      <c r="B51" s="5" t="s">
        <v>129</v>
      </c>
      <c r="C51" s="5" t="s">
        <v>130</v>
      </c>
      <c r="D51" s="15">
        <v>45071</v>
      </c>
      <c r="E51" s="46">
        <v>102</v>
      </c>
      <c r="F51" s="16">
        <v>67500</v>
      </c>
      <c r="G51" s="46" t="s">
        <v>55</v>
      </c>
      <c r="H51" s="46" t="s">
        <v>56</v>
      </c>
      <c r="I51" s="5" t="s">
        <v>57</v>
      </c>
      <c r="J51" s="46">
        <v>2023013068</v>
      </c>
      <c r="K51" s="5"/>
      <c r="L51" s="17">
        <v>10.119999999999999</v>
      </c>
      <c r="M51" s="17">
        <v>0</v>
      </c>
      <c r="N51" s="17">
        <v>2.6</v>
      </c>
      <c r="O51" s="17">
        <f t="shared" si="0"/>
        <v>12.719999999999999</v>
      </c>
      <c r="P51" s="17">
        <f t="shared" si="1"/>
        <v>10.119999999999999</v>
      </c>
      <c r="Q51" s="18">
        <f t="shared" si="2"/>
        <v>1</v>
      </c>
      <c r="R51" s="19">
        <f t="shared" si="3"/>
        <v>6669.9604743083009</v>
      </c>
      <c r="S51" s="5" t="s">
        <v>131</v>
      </c>
      <c r="T51" s="5" t="s">
        <v>132</v>
      </c>
      <c r="U51" s="1"/>
    </row>
    <row r="52" spans="1:21" x14ac:dyDescent="0.25">
      <c r="A52" s="3" t="s">
        <v>16</v>
      </c>
      <c r="B52" s="5" t="s">
        <v>201</v>
      </c>
      <c r="C52" s="5" t="s">
        <v>202</v>
      </c>
      <c r="D52" s="15">
        <v>45429</v>
      </c>
      <c r="E52" s="46">
        <v>102</v>
      </c>
      <c r="F52" s="295">
        <v>1476600</v>
      </c>
      <c r="G52" s="63" t="s">
        <v>98</v>
      </c>
      <c r="H52" s="46" t="s">
        <v>56</v>
      </c>
      <c r="I52" s="5" t="s">
        <v>57</v>
      </c>
      <c r="J52" s="46">
        <v>2024012645</v>
      </c>
      <c r="K52" s="5"/>
      <c r="L52" s="17">
        <v>206.85</v>
      </c>
      <c r="M52" s="17">
        <v>10.56</v>
      </c>
      <c r="N52" s="17">
        <v>0.97</v>
      </c>
      <c r="O52" s="17">
        <f t="shared" si="0"/>
        <v>218.38</v>
      </c>
      <c r="P52" s="17">
        <f t="shared" si="1"/>
        <v>217.41</v>
      </c>
      <c r="Q52" s="18">
        <f t="shared" si="2"/>
        <v>0.95142817717676276</v>
      </c>
      <c r="R52" s="19">
        <f t="shared" si="3"/>
        <v>6791.7759072719746</v>
      </c>
      <c r="S52" s="5" t="s">
        <v>203</v>
      </c>
      <c r="T52" s="5" t="s">
        <v>204</v>
      </c>
      <c r="U52" s="1"/>
    </row>
    <row r="53" spans="1:21" x14ac:dyDescent="0.25">
      <c r="A53" s="3" t="s">
        <v>11</v>
      </c>
      <c r="B53" s="5" t="s">
        <v>223</v>
      </c>
      <c r="C53" s="5" t="s">
        <v>224</v>
      </c>
      <c r="D53" s="15">
        <v>45408</v>
      </c>
      <c r="E53" s="46">
        <v>102</v>
      </c>
      <c r="F53" s="16">
        <v>248000</v>
      </c>
      <c r="G53" s="46" t="s">
        <v>55</v>
      </c>
      <c r="H53" s="46" t="s">
        <v>56</v>
      </c>
      <c r="I53" s="5" t="s">
        <v>57</v>
      </c>
      <c r="J53" s="46">
        <v>2024011615</v>
      </c>
      <c r="K53" s="5"/>
      <c r="L53" s="17">
        <v>36.5</v>
      </c>
      <c r="M53" s="17">
        <v>0</v>
      </c>
      <c r="N53" s="17">
        <v>3.5</v>
      </c>
      <c r="O53" s="17">
        <f t="shared" si="0"/>
        <v>40</v>
      </c>
      <c r="P53" s="17">
        <f t="shared" si="1"/>
        <v>36.5</v>
      </c>
      <c r="Q53" s="18">
        <f t="shared" si="2"/>
        <v>1</v>
      </c>
      <c r="R53" s="19">
        <f t="shared" si="3"/>
        <v>6794.5205479452052</v>
      </c>
      <c r="S53" s="5" t="s">
        <v>225</v>
      </c>
      <c r="T53" s="5" t="s">
        <v>226</v>
      </c>
      <c r="U53" s="1"/>
    </row>
    <row r="54" spans="1:21" x14ac:dyDescent="0.25">
      <c r="A54" s="3" t="s">
        <v>8</v>
      </c>
      <c r="B54" s="5" t="s">
        <v>133</v>
      </c>
      <c r="C54" s="5" t="s">
        <v>134</v>
      </c>
      <c r="D54" s="15">
        <v>45033</v>
      </c>
      <c r="E54" s="46">
        <v>102</v>
      </c>
      <c r="F54" s="295">
        <v>1186000</v>
      </c>
      <c r="G54" s="63" t="s">
        <v>98</v>
      </c>
      <c r="H54" s="46" t="s">
        <v>56</v>
      </c>
      <c r="I54" s="5" t="s">
        <v>106</v>
      </c>
      <c r="J54" s="46">
        <v>2023009905</v>
      </c>
      <c r="K54" s="5" t="s">
        <v>135</v>
      </c>
      <c r="L54" s="17">
        <v>174.04999999999998</v>
      </c>
      <c r="M54" s="17">
        <v>0</v>
      </c>
      <c r="N54" s="17">
        <v>11.18</v>
      </c>
      <c r="O54" s="17">
        <f t="shared" si="0"/>
        <v>185.23</v>
      </c>
      <c r="P54" s="17">
        <f t="shared" si="1"/>
        <v>174.04999999999998</v>
      </c>
      <c r="Q54" s="18">
        <f t="shared" si="2"/>
        <v>1</v>
      </c>
      <c r="R54" s="19">
        <f t="shared" si="3"/>
        <v>6814.1338695777085</v>
      </c>
      <c r="S54" s="5" t="s">
        <v>136</v>
      </c>
      <c r="T54" s="5" t="s">
        <v>137</v>
      </c>
      <c r="U54" s="1"/>
    </row>
    <row r="55" spans="1:21" x14ac:dyDescent="0.25">
      <c r="A55" s="3" t="s">
        <v>16</v>
      </c>
      <c r="B55" s="5" t="s">
        <v>214</v>
      </c>
      <c r="C55" s="5" t="s">
        <v>215</v>
      </c>
      <c r="D55" s="15">
        <v>45322</v>
      </c>
      <c r="E55" s="46">
        <v>102</v>
      </c>
      <c r="F55" s="295">
        <v>420000</v>
      </c>
      <c r="G55" s="63" t="s">
        <v>98</v>
      </c>
      <c r="H55" s="46" t="s">
        <v>56</v>
      </c>
      <c r="I55" s="5" t="s">
        <v>57</v>
      </c>
      <c r="J55" s="46">
        <v>2024002384</v>
      </c>
      <c r="K55" s="5"/>
      <c r="L55" s="17">
        <v>59.35</v>
      </c>
      <c r="M55" s="17">
        <v>0</v>
      </c>
      <c r="N55" s="17">
        <v>6.44</v>
      </c>
      <c r="O55" s="17">
        <f t="shared" si="0"/>
        <v>65.790000000000006</v>
      </c>
      <c r="P55" s="17">
        <f t="shared" si="1"/>
        <v>59.35</v>
      </c>
      <c r="Q55" s="18">
        <f t="shared" si="2"/>
        <v>1</v>
      </c>
      <c r="R55" s="19">
        <f t="shared" si="3"/>
        <v>7076.6638584667226</v>
      </c>
      <c r="S55" s="5" t="s">
        <v>216</v>
      </c>
      <c r="T55" s="5" t="s">
        <v>100</v>
      </c>
      <c r="U55" s="1"/>
    </row>
    <row r="56" spans="1:21" x14ac:dyDescent="0.25">
      <c r="A56" s="3" t="s">
        <v>11</v>
      </c>
      <c r="B56" s="5" t="s">
        <v>217</v>
      </c>
      <c r="C56" s="5" t="s">
        <v>218</v>
      </c>
      <c r="D56" s="15">
        <v>45548</v>
      </c>
      <c r="E56" s="46">
        <v>102</v>
      </c>
      <c r="F56" s="16">
        <v>322000</v>
      </c>
      <c r="G56" s="46" t="s">
        <v>55</v>
      </c>
      <c r="H56" s="46" t="s">
        <v>56</v>
      </c>
      <c r="I56" s="5" t="s">
        <v>219</v>
      </c>
      <c r="J56" s="46">
        <v>2024022247</v>
      </c>
      <c r="K56" s="5" t="s">
        <v>220</v>
      </c>
      <c r="L56" s="17">
        <v>45.128999999999998</v>
      </c>
      <c r="M56" s="17">
        <v>0</v>
      </c>
      <c r="N56" s="17">
        <v>1.5010000000000001</v>
      </c>
      <c r="O56" s="17">
        <f t="shared" si="0"/>
        <v>46.629999999999995</v>
      </c>
      <c r="P56" s="17">
        <f t="shared" si="1"/>
        <v>45.128999999999998</v>
      </c>
      <c r="Q56" s="18">
        <f t="shared" si="2"/>
        <v>1</v>
      </c>
      <c r="R56" s="19">
        <f t="shared" si="3"/>
        <v>7135.101597642315</v>
      </c>
      <c r="S56" s="5" t="s">
        <v>221</v>
      </c>
      <c r="T56" s="5" t="s">
        <v>222</v>
      </c>
      <c r="U56" s="1"/>
    </row>
    <row r="57" spans="1:21" x14ac:dyDescent="0.25">
      <c r="A57" s="3" t="s">
        <v>8</v>
      </c>
      <c r="B57" s="5" t="s">
        <v>125</v>
      </c>
      <c r="C57" s="5" t="s">
        <v>126</v>
      </c>
      <c r="D57" s="15">
        <v>45496</v>
      </c>
      <c r="E57" s="46">
        <v>102</v>
      </c>
      <c r="F57" s="16">
        <v>285000</v>
      </c>
      <c r="G57" s="46" t="s">
        <v>55</v>
      </c>
      <c r="H57" s="46" t="s">
        <v>89</v>
      </c>
      <c r="I57" s="5" t="s">
        <v>57</v>
      </c>
      <c r="J57" s="46">
        <v>2024017606</v>
      </c>
      <c r="K57" s="5"/>
      <c r="L57" s="17">
        <v>36.549999999999997</v>
      </c>
      <c r="M57" s="17">
        <v>0</v>
      </c>
      <c r="N57" s="17">
        <v>1.61</v>
      </c>
      <c r="O57" s="17">
        <f t="shared" si="0"/>
        <v>38.159999999999997</v>
      </c>
      <c r="P57" s="17">
        <f t="shared" si="1"/>
        <v>36.549999999999997</v>
      </c>
      <c r="Q57" s="18">
        <f t="shared" si="2"/>
        <v>1</v>
      </c>
      <c r="R57" s="19">
        <f t="shared" si="3"/>
        <v>7797.5376196990428</v>
      </c>
      <c r="S57" s="5" t="s">
        <v>127</v>
      </c>
      <c r="T57" s="5" t="s">
        <v>128</v>
      </c>
      <c r="U57" s="1"/>
    </row>
    <row r="58" spans="1:21" x14ac:dyDescent="0.25">
      <c r="A58" s="3" t="s">
        <v>22</v>
      </c>
      <c r="B58" s="5" t="s">
        <v>101</v>
      </c>
      <c r="C58" s="5" t="s">
        <v>102</v>
      </c>
      <c r="D58" s="15">
        <v>45267</v>
      </c>
      <c r="E58" s="46">
        <v>102</v>
      </c>
      <c r="F58" s="295">
        <v>244801</v>
      </c>
      <c r="G58" s="63" t="s">
        <v>98</v>
      </c>
      <c r="H58" s="46" t="s">
        <v>89</v>
      </c>
      <c r="I58" s="5" t="s">
        <v>57</v>
      </c>
      <c r="J58" s="46">
        <v>2024001433</v>
      </c>
      <c r="K58" s="5"/>
      <c r="L58" s="17">
        <v>29.65</v>
      </c>
      <c r="M58" s="17">
        <v>0</v>
      </c>
      <c r="N58" s="17">
        <v>2.06</v>
      </c>
      <c r="O58" s="17">
        <f t="shared" si="0"/>
        <v>31.709999999999997</v>
      </c>
      <c r="P58" s="17">
        <f t="shared" si="1"/>
        <v>29.65</v>
      </c>
      <c r="Q58" s="18">
        <f t="shared" si="2"/>
        <v>1</v>
      </c>
      <c r="R58" s="19">
        <f t="shared" si="3"/>
        <v>8256.3575042158518</v>
      </c>
      <c r="S58" s="5" t="s">
        <v>103</v>
      </c>
      <c r="T58" s="5" t="s">
        <v>104</v>
      </c>
      <c r="U58" s="1"/>
    </row>
    <row r="59" spans="1:21" x14ac:dyDescent="0.25">
      <c r="A59" s="3" t="s">
        <v>16</v>
      </c>
      <c r="B59" s="5" t="s">
        <v>205</v>
      </c>
      <c r="C59" s="5" t="s">
        <v>206</v>
      </c>
      <c r="D59" s="15">
        <v>45721</v>
      </c>
      <c r="E59" s="46">
        <v>102</v>
      </c>
      <c r="F59" s="16">
        <v>294000</v>
      </c>
      <c r="G59" s="46" t="s">
        <v>55</v>
      </c>
      <c r="H59" s="46" t="s">
        <v>56</v>
      </c>
      <c r="I59" s="5" t="s">
        <v>57</v>
      </c>
      <c r="J59" s="46">
        <v>2025005184</v>
      </c>
      <c r="K59" s="5"/>
      <c r="L59" s="17">
        <v>35.426000000000002</v>
      </c>
      <c r="M59" s="17">
        <v>0</v>
      </c>
      <c r="N59" s="17">
        <v>2.2440000000000002</v>
      </c>
      <c r="O59" s="17">
        <f t="shared" si="0"/>
        <v>37.67</v>
      </c>
      <c r="P59" s="17">
        <f t="shared" si="1"/>
        <v>35.426000000000002</v>
      </c>
      <c r="Q59" s="18">
        <f t="shared" si="2"/>
        <v>1</v>
      </c>
      <c r="R59" s="19">
        <f t="shared" si="3"/>
        <v>8298.9894427821364</v>
      </c>
      <c r="S59" s="5" t="s">
        <v>207</v>
      </c>
      <c r="T59" s="5" t="s">
        <v>208</v>
      </c>
      <c r="U59" s="1"/>
    </row>
    <row r="60" spans="1:21" s="33" customFormat="1" x14ac:dyDescent="0.25">
      <c r="A60" s="66"/>
      <c r="B60" s="20"/>
      <c r="C60" s="20"/>
      <c r="D60" s="21"/>
      <c r="E60" s="47"/>
      <c r="F60" s="22">
        <f>SUM(F38:F59)</f>
        <v>7772706</v>
      </c>
      <c r="G60" s="47"/>
      <c r="H60" s="47"/>
      <c r="I60" s="20"/>
      <c r="J60" s="47"/>
      <c r="K60" s="20"/>
      <c r="L60" s="23"/>
      <c r="M60" s="23"/>
      <c r="N60" s="23"/>
      <c r="O60" s="23"/>
      <c r="P60" s="23">
        <f>SUM(P38:P59)</f>
        <v>1215.7279999999998</v>
      </c>
      <c r="Q60" s="24" t="s">
        <v>72</v>
      </c>
      <c r="R60" s="67">
        <f>AVERAGE(R38:R59)</f>
        <v>6270.8291627730368</v>
      </c>
      <c r="S60" s="20"/>
      <c r="T60" s="20"/>
      <c r="U60" s="48"/>
    </row>
    <row r="61" spans="1:21" x14ac:dyDescent="0.25">
      <c r="B61" s="5"/>
      <c r="C61" s="5"/>
      <c r="D61" s="15"/>
      <c r="E61" s="46"/>
      <c r="F61" s="16"/>
      <c r="G61" s="46"/>
      <c r="H61" s="46"/>
      <c r="I61" s="5"/>
      <c r="J61" s="46"/>
      <c r="K61" s="5"/>
      <c r="L61" s="17"/>
      <c r="M61" s="17"/>
      <c r="N61" s="17"/>
      <c r="O61" s="17"/>
      <c r="P61" s="17"/>
      <c r="Q61" s="25" t="s">
        <v>73</v>
      </c>
      <c r="R61" s="68">
        <f>F60/P60</f>
        <v>6393.4580761486131</v>
      </c>
      <c r="S61" s="5"/>
      <c r="T61" s="5"/>
      <c r="U61" s="1"/>
    </row>
    <row r="62" spans="1:21" ht="15.75" thickBot="1" x14ac:dyDescent="0.3">
      <c r="B62" s="5"/>
      <c r="C62" s="5"/>
      <c r="D62" s="15"/>
      <c r="E62" s="46"/>
      <c r="F62" s="16"/>
      <c r="G62" s="46"/>
      <c r="H62" s="46"/>
      <c r="I62" s="5"/>
      <c r="J62" s="46"/>
      <c r="K62" s="5"/>
      <c r="L62" s="17"/>
      <c r="M62" s="17"/>
      <c r="N62" s="17"/>
      <c r="O62" s="17"/>
      <c r="P62" s="17"/>
      <c r="Q62" s="71" t="s">
        <v>391</v>
      </c>
      <c r="R62" s="72">
        <v>6200</v>
      </c>
      <c r="S62" s="5"/>
      <c r="T62" s="5"/>
      <c r="U62" s="1"/>
    </row>
    <row r="63" spans="1:21" ht="16.5" thickBot="1" x14ac:dyDescent="0.3">
      <c r="B63" s="5"/>
      <c r="C63" s="5"/>
      <c r="D63" s="15"/>
      <c r="E63" s="46"/>
      <c r="F63" s="16"/>
      <c r="G63" s="46"/>
      <c r="H63" s="46"/>
      <c r="I63" s="5"/>
      <c r="J63" s="46"/>
      <c r="K63" s="5"/>
      <c r="L63" s="17"/>
      <c r="M63" s="17"/>
      <c r="N63" s="17"/>
      <c r="O63" s="17"/>
      <c r="P63" s="17"/>
      <c r="Q63" s="69" t="s">
        <v>390</v>
      </c>
      <c r="R63" s="70">
        <v>6400</v>
      </c>
      <c r="S63" s="5"/>
      <c r="T63" s="5"/>
      <c r="U63" s="1"/>
    </row>
    <row r="64" spans="1:21" x14ac:dyDescent="0.25">
      <c r="B64" s="5"/>
      <c r="C64" s="5"/>
      <c r="D64" s="15"/>
      <c r="E64" s="46"/>
      <c r="F64" s="16"/>
      <c r="G64" s="46"/>
      <c r="H64" s="46"/>
      <c r="I64" s="5"/>
      <c r="J64" s="46"/>
      <c r="K64" s="5"/>
      <c r="L64" s="17"/>
      <c r="M64" s="17"/>
      <c r="N64" s="17"/>
      <c r="O64" s="17"/>
      <c r="P64" s="17"/>
      <c r="Q64" s="18"/>
      <c r="R64" s="19"/>
      <c r="S64" s="5"/>
      <c r="T64" s="5"/>
      <c r="U64" s="1"/>
    </row>
    <row r="65" spans="1:21" x14ac:dyDescent="0.25">
      <c r="D65" s="26"/>
      <c r="F65" s="49"/>
      <c r="L65" s="51"/>
      <c r="M65" s="51"/>
      <c r="N65" s="51"/>
      <c r="O65" s="17"/>
      <c r="P65" s="17"/>
      <c r="Q65" s="18"/>
      <c r="R65" s="50"/>
      <c r="U65" s="1"/>
    </row>
    <row r="66" spans="1:21" ht="35.25" customHeight="1" x14ac:dyDescent="0.25">
      <c r="A66" s="189" t="s">
        <v>416</v>
      </c>
      <c r="B66" s="111"/>
      <c r="C66" s="81"/>
      <c r="D66" s="82"/>
      <c r="E66" s="83"/>
      <c r="F66" s="84"/>
      <c r="G66" s="83"/>
      <c r="H66" s="83"/>
      <c r="I66" s="81"/>
      <c r="J66" s="83"/>
      <c r="K66" s="81"/>
      <c r="L66" s="85"/>
      <c r="M66" s="85"/>
      <c r="N66" s="85"/>
      <c r="O66" s="85"/>
      <c r="P66" s="85"/>
      <c r="Q66" s="109"/>
      <c r="R66" s="110"/>
      <c r="S66" s="81"/>
      <c r="T66" s="81"/>
      <c r="U66" s="86"/>
    </row>
    <row r="67" spans="1:21" s="87" customFormat="1" ht="20.25" customHeight="1" x14ac:dyDescent="0.3">
      <c r="A67" s="163" t="s">
        <v>395</v>
      </c>
      <c r="B67" s="164" t="s">
        <v>330</v>
      </c>
      <c r="C67" s="112"/>
      <c r="D67" s="113"/>
      <c r="E67" s="114"/>
      <c r="F67" s="115"/>
      <c r="G67" s="114"/>
      <c r="H67" s="114"/>
      <c r="I67" s="112"/>
      <c r="J67" s="114"/>
      <c r="K67" s="112"/>
      <c r="L67" s="116"/>
      <c r="M67" s="116"/>
      <c r="N67" s="116"/>
      <c r="O67" s="116"/>
      <c r="P67" s="116"/>
      <c r="Q67" s="117"/>
      <c r="R67" s="118"/>
      <c r="S67" s="112"/>
      <c r="T67" s="112"/>
      <c r="U67" s="119"/>
    </row>
    <row r="68" spans="1:21" s="87" customFormat="1" ht="20.25" customHeight="1" x14ac:dyDescent="0.3">
      <c r="A68" s="163" t="s">
        <v>396</v>
      </c>
      <c r="B68" s="164" t="s">
        <v>407</v>
      </c>
      <c r="C68" s="112"/>
      <c r="D68" s="113"/>
      <c r="E68" s="114"/>
      <c r="F68" s="115"/>
      <c r="G68" s="114"/>
      <c r="H68" s="114"/>
      <c r="I68" s="112"/>
      <c r="J68" s="114"/>
      <c r="K68" s="112"/>
      <c r="L68" s="116"/>
      <c r="M68" s="116"/>
      <c r="N68" s="116"/>
      <c r="O68" s="116"/>
      <c r="P68" s="116"/>
      <c r="Q68" s="117"/>
      <c r="R68" s="118"/>
      <c r="S68" s="112"/>
      <c r="T68" s="112"/>
      <c r="U68" s="119"/>
    </row>
    <row r="69" spans="1:21" s="87" customFormat="1" ht="20.25" customHeight="1" x14ac:dyDescent="0.3">
      <c r="A69" s="163" t="s">
        <v>398</v>
      </c>
      <c r="B69" s="164" t="s">
        <v>408</v>
      </c>
      <c r="C69" s="120"/>
      <c r="D69" s="113"/>
      <c r="E69" s="114"/>
      <c r="F69" s="115"/>
      <c r="G69" s="114"/>
      <c r="H69" s="114"/>
      <c r="I69" s="112"/>
      <c r="J69" s="114"/>
      <c r="K69" s="112"/>
      <c r="L69" s="116"/>
      <c r="M69" s="116"/>
      <c r="N69" s="116"/>
      <c r="O69" s="116"/>
      <c r="P69" s="116"/>
      <c r="Q69" s="117"/>
      <c r="R69" s="118"/>
      <c r="S69" s="112"/>
      <c r="T69" s="112"/>
      <c r="U69" s="119"/>
    </row>
    <row r="70" spans="1:21" s="87" customFormat="1" ht="20.25" customHeight="1" x14ac:dyDescent="0.3">
      <c r="A70" s="163" t="s">
        <v>397</v>
      </c>
      <c r="B70" s="165">
        <v>7700</v>
      </c>
      <c r="C70" s="120"/>
      <c r="D70" s="113"/>
      <c r="E70" s="114"/>
      <c r="F70" s="115"/>
      <c r="G70" s="114"/>
      <c r="H70" s="114"/>
      <c r="I70" s="112"/>
      <c r="J70" s="114"/>
      <c r="K70" s="112"/>
      <c r="L70" s="116"/>
      <c r="M70" s="116"/>
      <c r="N70" s="116"/>
      <c r="O70" s="116"/>
      <c r="P70" s="116"/>
      <c r="Q70" s="117"/>
      <c r="R70" s="118"/>
      <c r="S70" s="112"/>
      <c r="T70" s="112"/>
      <c r="U70" s="119"/>
    </row>
    <row r="71" spans="1:21" s="87" customFormat="1" ht="20.25" customHeight="1" x14ac:dyDescent="0.3">
      <c r="A71" s="296" t="s">
        <v>414</v>
      </c>
      <c r="B71" s="297">
        <v>7100</v>
      </c>
      <c r="C71" s="112"/>
      <c r="D71" s="113"/>
      <c r="E71" s="114"/>
      <c r="F71" s="115"/>
      <c r="G71" s="114"/>
      <c r="H71" s="114"/>
      <c r="I71" s="112"/>
      <c r="J71" s="114"/>
      <c r="K71" s="112"/>
      <c r="L71" s="116"/>
      <c r="M71" s="116"/>
      <c r="N71" s="116"/>
      <c r="O71" s="116"/>
      <c r="P71" s="116"/>
      <c r="Q71" s="117"/>
      <c r="R71" s="118"/>
      <c r="S71" s="112"/>
      <c r="T71" s="112"/>
      <c r="U71" s="119"/>
    </row>
    <row r="72" spans="1:21" ht="20.25" customHeight="1" x14ac:dyDescent="0.25">
      <c r="A72" s="108" t="s">
        <v>399</v>
      </c>
      <c r="B72" s="111" t="s">
        <v>409</v>
      </c>
      <c r="C72" s="81"/>
      <c r="D72" s="82"/>
      <c r="E72" s="83"/>
      <c r="F72" s="84"/>
      <c r="G72" s="83"/>
      <c r="H72" s="83"/>
      <c r="I72" s="81"/>
      <c r="J72" s="83"/>
      <c r="K72" s="81"/>
      <c r="L72" s="85"/>
      <c r="M72" s="85"/>
      <c r="N72" s="85"/>
      <c r="O72" s="85"/>
      <c r="P72" s="85"/>
      <c r="Q72" s="109"/>
      <c r="R72" s="110"/>
      <c r="S72" s="81"/>
      <c r="T72" s="81"/>
      <c r="U72" s="86"/>
    </row>
    <row r="73" spans="1:21" ht="20.25" customHeight="1" x14ac:dyDescent="0.25">
      <c r="A73" s="108" t="s">
        <v>400</v>
      </c>
      <c r="B73" s="111" t="s">
        <v>529</v>
      </c>
      <c r="C73" s="81"/>
      <c r="D73" s="82"/>
      <c r="E73" s="83"/>
      <c r="F73" s="84"/>
      <c r="G73" s="83"/>
      <c r="H73" s="83"/>
      <c r="I73" s="81"/>
      <c r="J73" s="83"/>
      <c r="K73" s="81"/>
      <c r="L73" s="85"/>
      <c r="M73" s="85"/>
      <c r="N73" s="85"/>
      <c r="O73" s="85"/>
      <c r="P73" s="85"/>
      <c r="Q73" s="109"/>
      <c r="R73" s="110"/>
      <c r="S73" s="81"/>
      <c r="T73" s="81"/>
      <c r="U73" s="86"/>
    </row>
    <row r="74" spans="1:21" ht="20.25" customHeight="1" x14ac:dyDescent="0.25">
      <c r="A74" s="108" t="s">
        <v>401</v>
      </c>
      <c r="B74" s="111" t="s">
        <v>474</v>
      </c>
      <c r="C74" s="81"/>
      <c r="D74" s="82"/>
      <c r="E74" s="83"/>
      <c r="F74" s="84"/>
      <c r="G74" s="83"/>
      <c r="H74" s="83"/>
      <c r="I74" s="81"/>
      <c r="J74" s="83"/>
      <c r="K74" s="81"/>
      <c r="L74" s="85"/>
      <c r="M74" s="85"/>
      <c r="N74" s="85"/>
      <c r="O74" s="85"/>
      <c r="P74" s="85"/>
      <c r="Q74" s="109"/>
      <c r="R74" s="110"/>
      <c r="S74" s="81"/>
      <c r="T74" s="81"/>
      <c r="U74" s="86"/>
    </row>
    <row r="75" spans="1:21" ht="21.75" customHeight="1" x14ac:dyDescent="0.3">
      <c r="A75" s="14"/>
      <c r="B75" s="58"/>
      <c r="C75" s="14"/>
      <c r="D75" s="7"/>
      <c r="E75" s="6" t="s">
        <v>24</v>
      </c>
      <c r="F75" s="6" t="s">
        <v>25</v>
      </c>
      <c r="G75" s="6" t="s">
        <v>26</v>
      </c>
      <c r="H75" s="6" t="s">
        <v>27</v>
      </c>
      <c r="I75" s="6" t="s">
        <v>28</v>
      </c>
      <c r="J75" s="6" t="s">
        <v>29</v>
      </c>
      <c r="K75" s="7" t="s">
        <v>30</v>
      </c>
      <c r="L75" s="6" t="s">
        <v>31</v>
      </c>
      <c r="M75" s="8" t="s">
        <v>32</v>
      </c>
      <c r="N75" s="6" t="s">
        <v>33</v>
      </c>
      <c r="O75" s="6" t="s">
        <v>34</v>
      </c>
      <c r="P75" s="6" t="s">
        <v>35</v>
      </c>
      <c r="Q75" s="6" t="s">
        <v>36</v>
      </c>
      <c r="R75" s="6" t="s">
        <v>37</v>
      </c>
      <c r="S75" s="7"/>
      <c r="T75" s="7"/>
      <c r="U75" s="7"/>
    </row>
    <row r="76" spans="1:21" ht="14.25" customHeight="1" thickBot="1" x14ac:dyDescent="0.3">
      <c r="A76" s="10" t="s">
        <v>387</v>
      </c>
      <c r="B76" s="9" t="s">
        <v>38</v>
      </c>
      <c r="C76" s="10" t="s">
        <v>39</v>
      </c>
      <c r="D76" s="9" t="s">
        <v>40</v>
      </c>
      <c r="E76" s="11" t="s">
        <v>41</v>
      </c>
      <c r="F76" s="11" t="s">
        <v>42</v>
      </c>
      <c r="G76" s="11" t="s">
        <v>43</v>
      </c>
      <c r="H76" s="11" t="s">
        <v>44</v>
      </c>
      <c r="I76" s="11" t="s">
        <v>41</v>
      </c>
      <c r="J76" s="11" t="s">
        <v>45</v>
      </c>
      <c r="K76" s="9" t="s">
        <v>46</v>
      </c>
      <c r="L76" s="11" t="s">
        <v>47</v>
      </c>
      <c r="M76" s="11" t="s">
        <v>47</v>
      </c>
      <c r="N76" s="12" t="s">
        <v>47</v>
      </c>
      <c r="O76" s="12" t="s">
        <v>47</v>
      </c>
      <c r="P76" s="12" t="s">
        <v>47</v>
      </c>
      <c r="Q76" s="13" t="s">
        <v>31</v>
      </c>
      <c r="R76" s="11" t="s">
        <v>48</v>
      </c>
      <c r="S76" s="9" t="s">
        <v>49</v>
      </c>
      <c r="T76" s="9" t="s">
        <v>50</v>
      </c>
      <c r="U76" s="9" t="s">
        <v>388</v>
      </c>
    </row>
    <row r="77" spans="1:21" ht="11.25" customHeight="1" thickTop="1" x14ac:dyDescent="0.25"/>
    <row r="78" spans="1:21" x14ac:dyDescent="0.25">
      <c r="A78" s="3" t="s">
        <v>6</v>
      </c>
      <c r="B78" s="5" t="s">
        <v>68</v>
      </c>
      <c r="C78" s="5" t="s">
        <v>69</v>
      </c>
      <c r="D78" s="15">
        <v>45023</v>
      </c>
      <c r="E78" s="46">
        <v>102</v>
      </c>
      <c r="F78" s="16">
        <v>140000</v>
      </c>
      <c r="G78" s="46" t="s">
        <v>55</v>
      </c>
      <c r="H78" s="46" t="s">
        <v>56</v>
      </c>
      <c r="I78" s="5" t="s">
        <v>57</v>
      </c>
      <c r="J78" s="46">
        <v>2023010669</v>
      </c>
      <c r="K78" s="5"/>
      <c r="L78" s="17">
        <v>26.17</v>
      </c>
      <c r="M78" s="17">
        <v>0.5</v>
      </c>
      <c r="N78" s="17">
        <v>0.33</v>
      </c>
      <c r="O78" s="17">
        <f t="shared" ref="O78:O94" si="4">SUM(L78:N78)</f>
        <v>27</v>
      </c>
      <c r="P78" s="17">
        <f t="shared" ref="P78:P94" si="5">L78+M78</f>
        <v>26.67</v>
      </c>
      <c r="Q78" s="18">
        <f t="shared" ref="Q78:Q94" si="6">L78/P78</f>
        <v>0.98125234345706791</v>
      </c>
      <c r="R78" s="19">
        <f t="shared" ref="R78:R94" si="7">F78/P78</f>
        <v>5249.3438320209971</v>
      </c>
      <c r="S78" s="5" t="s">
        <v>70</v>
      </c>
      <c r="T78" s="5" t="s">
        <v>71</v>
      </c>
      <c r="U78" s="19"/>
    </row>
    <row r="79" spans="1:21" x14ac:dyDescent="0.25">
      <c r="A79" s="3" t="s">
        <v>0</v>
      </c>
      <c r="B79" s="5" t="s">
        <v>244</v>
      </c>
      <c r="C79" s="5" t="s">
        <v>245</v>
      </c>
      <c r="D79" s="15">
        <v>45056</v>
      </c>
      <c r="E79" s="46">
        <v>102</v>
      </c>
      <c r="F79" s="16">
        <v>89850</v>
      </c>
      <c r="G79" s="46" t="s">
        <v>55</v>
      </c>
      <c r="H79" s="46" t="s">
        <v>56</v>
      </c>
      <c r="I79" s="5" t="s">
        <v>57</v>
      </c>
      <c r="J79" s="46">
        <v>2023011936</v>
      </c>
      <c r="K79" s="5"/>
      <c r="L79" s="17">
        <v>16.850000000000001</v>
      </c>
      <c r="M79" s="17">
        <v>0</v>
      </c>
      <c r="N79" s="17">
        <v>1.1200000000000001</v>
      </c>
      <c r="O79" s="17">
        <f t="shared" si="4"/>
        <v>17.970000000000002</v>
      </c>
      <c r="P79" s="17">
        <f t="shared" si="5"/>
        <v>16.850000000000001</v>
      </c>
      <c r="Q79" s="18">
        <f t="shared" si="6"/>
        <v>1</v>
      </c>
      <c r="R79" s="19">
        <f t="shared" si="7"/>
        <v>5332.3442136498516</v>
      </c>
      <c r="S79" s="5" t="s">
        <v>246</v>
      </c>
      <c r="T79" s="5" t="s">
        <v>247</v>
      </c>
      <c r="U79" s="1"/>
    </row>
    <row r="80" spans="1:21" x14ac:dyDescent="0.25">
      <c r="A80" s="3" t="s">
        <v>2</v>
      </c>
      <c r="B80" s="5" t="s">
        <v>142</v>
      </c>
      <c r="C80" s="5" t="s">
        <v>143</v>
      </c>
      <c r="D80" s="15">
        <v>45566</v>
      </c>
      <c r="E80" s="46">
        <v>102</v>
      </c>
      <c r="F80" s="295">
        <v>247530</v>
      </c>
      <c r="G80" s="63" t="s">
        <v>98</v>
      </c>
      <c r="H80" s="46" t="s">
        <v>56</v>
      </c>
      <c r="I80" s="5" t="s">
        <v>57</v>
      </c>
      <c r="J80" s="46">
        <v>2024022362</v>
      </c>
      <c r="K80" s="5"/>
      <c r="L80" s="17">
        <v>42.7</v>
      </c>
      <c r="M80" s="17">
        <v>0</v>
      </c>
      <c r="N80" s="17">
        <v>1.02</v>
      </c>
      <c r="O80" s="17">
        <f t="shared" si="4"/>
        <v>43.720000000000006</v>
      </c>
      <c r="P80" s="17">
        <f t="shared" si="5"/>
        <v>42.7</v>
      </c>
      <c r="Q80" s="18">
        <f t="shared" si="6"/>
        <v>1</v>
      </c>
      <c r="R80" s="19">
        <f t="shared" si="7"/>
        <v>5796.9555035128806</v>
      </c>
      <c r="S80" s="5" t="s">
        <v>144</v>
      </c>
      <c r="T80" s="5" t="s">
        <v>145</v>
      </c>
      <c r="U80" s="1"/>
    </row>
    <row r="81" spans="1:21" x14ac:dyDescent="0.25">
      <c r="A81" s="3" t="s">
        <v>1</v>
      </c>
      <c r="B81" s="5" t="s">
        <v>153</v>
      </c>
      <c r="C81" s="5" t="s">
        <v>154</v>
      </c>
      <c r="D81" s="15">
        <v>45064</v>
      </c>
      <c r="E81" s="46">
        <v>102</v>
      </c>
      <c r="F81" s="16">
        <v>249120</v>
      </c>
      <c r="G81" s="46" t="s">
        <v>55</v>
      </c>
      <c r="H81" s="46" t="s">
        <v>56</v>
      </c>
      <c r="I81" s="5" t="s">
        <v>57</v>
      </c>
      <c r="J81" s="46">
        <v>2023012571</v>
      </c>
      <c r="K81" s="5"/>
      <c r="L81" s="17">
        <v>40.44</v>
      </c>
      <c r="M81" s="17">
        <v>0</v>
      </c>
      <c r="N81" s="17">
        <v>1.08</v>
      </c>
      <c r="O81" s="17">
        <f t="shared" si="4"/>
        <v>41.519999999999996</v>
      </c>
      <c r="P81" s="17">
        <f t="shared" si="5"/>
        <v>40.44</v>
      </c>
      <c r="Q81" s="18">
        <f t="shared" si="6"/>
        <v>1</v>
      </c>
      <c r="R81" s="19">
        <f t="shared" si="7"/>
        <v>6160.2373887240356</v>
      </c>
      <c r="S81" s="5" t="s">
        <v>155</v>
      </c>
      <c r="T81" s="5" t="s">
        <v>156</v>
      </c>
      <c r="U81" s="1"/>
    </row>
    <row r="82" spans="1:21" x14ac:dyDescent="0.25">
      <c r="A82" s="3" t="s">
        <v>6</v>
      </c>
      <c r="B82" s="5" t="s">
        <v>60</v>
      </c>
      <c r="C82" s="5" t="s">
        <v>61</v>
      </c>
      <c r="D82" s="15">
        <v>45369</v>
      </c>
      <c r="E82" s="46">
        <v>102</v>
      </c>
      <c r="F82" s="16">
        <v>330000</v>
      </c>
      <c r="G82" s="46" t="s">
        <v>55</v>
      </c>
      <c r="H82" s="46" t="s">
        <v>56</v>
      </c>
      <c r="I82" s="5" t="s">
        <v>57</v>
      </c>
      <c r="J82" s="46">
        <v>2024004975</v>
      </c>
      <c r="K82" s="5"/>
      <c r="L82" s="17">
        <v>52.65</v>
      </c>
      <c r="M82" s="17">
        <v>0</v>
      </c>
      <c r="N82" s="17">
        <v>2.35</v>
      </c>
      <c r="O82" s="17">
        <f t="shared" si="4"/>
        <v>55</v>
      </c>
      <c r="P82" s="17">
        <f t="shared" si="5"/>
        <v>52.65</v>
      </c>
      <c r="Q82" s="18">
        <f t="shared" si="6"/>
        <v>1</v>
      </c>
      <c r="R82" s="19">
        <f t="shared" si="7"/>
        <v>6267.8062678062679</v>
      </c>
      <c r="S82" s="5" t="s">
        <v>62</v>
      </c>
      <c r="T82" s="5" t="s">
        <v>63</v>
      </c>
      <c r="U82" s="19"/>
    </row>
    <row r="83" spans="1:21" x14ac:dyDescent="0.25">
      <c r="A83" s="3" t="s">
        <v>1</v>
      </c>
      <c r="B83" s="5" t="s">
        <v>149</v>
      </c>
      <c r="C83" s="5" t="s">
        <v>150</v>
      </c>
      <c r="D83" s="15">
        <v>45289</v>
      </c>
      <c r="E83" s="46">
        <v>102</v>
      </c>
      <c r="F83" s="16">
        <v>85000</v>
      </c>
      <c r="G83" s="46" t="s">
        <v>55</v>
      </c>
      <c r="H83" s="46" t="s">
        <v>56</v>
      </c>
      <c r="I83" s="5" t="s">
        <v>57</v>
      </c>
      <c r="J83" s="46">
        <v>2023000158</v>
      </c>
      <c r="K83" s="5"/>
      <c r="L83" s="17">
        <v>12.71</v>
      </c>
      <c r="M83" s="17">
        <v>0.5</v>
      </c>
      <c r="N83" s="17">
        <v>0.11</v>
      </c>
      <c r="O83" s="17">
        <f t="shared" si="4"/>
        <v>13.32</v>
      </c>
      <c r="P83" s="17">
        <f t="shared" si="5"/>
        <v>13.21</v>
      </c>
      <c r="Q83" s="18">
        <f t="shared" si="6"/>
        <v>0.96214988644965938</v>
      </c>
      <c r="R83" s="19">
        <f t="shared" si="7"/>
        <v>6434.5193035579105</v>
      </c>
      <c r="S83" s="5" t="s">
        <v>151</v>
      </c>
      <c r="T83" s="5" t="s">
        <v>152</v>
      </c>
      <c r="U83" s="1"/>
    </row>
    <row r="84" spans="1:21" x14ac:dyDescent="0.25">
      <c r="A84" s="3" t="s">
        <v>13</v>
      </c>
      <c r="B84" s="5" t="s">
        <v>118</v>
      </c>
      <c r="C84" s="5" t="s">
        <v>116</v>
      </c>
      <c r="D84" s="15">
        <v>45327</v>
      </c>
      <c r="E84" s="46">
        <v>102</v>
      </c>
      <c r="F84" s="295">
        <v>253500</v>
      </c>
      <c r="G84" s="63" t="s">
        <v>98</v>
      </c>
      <c r="H84" s="46" t="s">
        <v>56</v>
      </c>
      <c r="I84" s="5" t="s">
        <v>57</v>
      </c>
      <c r="J84" s="46">
        <v>2024002379</v>
      </c>
      <c r="K84" s="5"/>
      <c r="L84" s="17">
        <v>37.56</v>
      </c>
      <c r="M84" s="17">
        <v>0</v>
      </c>
      <c r="N84" s="17">
        <v>1.48</v>
      </c>
      <c r="O84" s="17">
        <f t="shared" si="4"/>
        <v>39.04</v>
      </c>
      <c r="P84" s="17">
        <f t="shared" si="5"/>
        <v>37.56</v>
      </c>
      <c r="Q84" s="18">
        <f t="shared" si="6"/>
        <v>1</v>
      </c>
      <c r="R84" s="19">
        <f t="shared" si="7"/>
        <v>6749.2012779552715</v>
      </c>
      <c r="S84" s="5" t="s">
        <v>119</v>
      </c>
      <c r="T84" s="5" t="s">
        <v>120</v>
      </c>
      <c r="U84" s="1"/>
    </row>
    <row r="85" spans="1:21" x14ac:dyDescent="0.25">
      <c r="A85" s="3" t="s">
        <v>2</v>
      </c>
      <c r="B85" s="5" t="s">
        <v>146</v>
      </c>
      <c r="C85" s="5" t="s">
        <v>93</v>
      </c>
      <c r="D85" s="15">
        <v>45392</v>
      </c>
      <c r="E85" s="46">
        <v>102</v>
      </c>
      <c r="F85" s="16">
        <v>530000</v>
      </c>
      <c r="G85" s="46" t="s">
        <v>55</v>
      </c>
      <c r="H85" s="46" t="s">
        <v>56</v>
      </c>
      <c r="I85" s="5" t="s">
        <v>57</v>
      </c>
      <c r="J85" s="46">
        <v>2024012356</v>
      </c>
      <c r="K85" s="5"/>
      <c r="L85" s="17">
        <v>76.010000000000005</v>
      </c>
      <c r="M85" s="17">
        <v>0</v>
      </c>
      <c r="N85" s="17">
        <v>3.99</v>
      </c>
      <c r="O85" s="17">
        <f t="shared" si="4"/>
        <v>80</v>
      </c>
      <c r="P85" s="17">
        <f t="shared" si="5"/>
        <v>76.010000000000005</v>
      </c>
      <c r="Q85" s="18">
        <f t="shared" si="6"/>
        <v>1</v>
      </c>
      <c r="R85" s="19">
        <f t="shared" si="7"/>
        <v>6972.76674121826</v>
      </c>
      <c r="S85" s="5" t="s">
        <v>147</v>
      </c>
      <c r="T85" s="5" t="s">
        <v>148</v>
      </c>
      <c r="U85" s="1"/>
    </row>
    <row r="86" spans="1:21" x14ac:dyDescent="0.25">
      <c r="A86" s="3" t="s">
        <v>4</v>
      </c>
      <c r="B86" s="5" t="s">
        <v>235</v>
      </c>
      <c r="C86" s="5" t="s">
        <v>236</v>
      </c>
      <c r="D86" s="15">
        <v>45495</v>
      </c>
      <c r="E86" s="46">
        <v>102</v>
      </c>
      <c r="F86" s="16">
        <v>154000</v>
      </c>
      <c r="G86" s="46" t="s">
        <v>55</v>
      </c>
      <c r="H86" s="46" t="s">
        <v>56</v>
      </c>
      <c r="I86" s="5" t="s">
        <v>57</v>
      </c>
      <c r="J86" s="46">
        <v>2024017143</v>
      </c>
      <c r="K86" s="5"/>
      <c r="L86" s="17">
        <v>21.44</v>
      </c>
      <c r="M86" s="17">
        <v>0</v>
      </c>
      <c r="N86" s="17">
        <v>0.65</v>
      </c>
      <c r="O86" s="17">
        <f t="shared" si="4"/>
        <v>22.09</v>
      </c>
      <c r="P86" s="17">
        <f t="shared" si="5"/>
        <v>21.44</v>
      </c>
      <c r="Q86" s="18">
        <f t="shared" si="6"/>
        <v>1</v>
      </c>
      <c r="R86" s="19">
        <f t="shared" si="7"/>
        <v>7182.8358208955224</v>
      </c>
      <c r="S86" s="5" t="s">
        <v>237</v>
      </c>
      <c r="T86" s="5" t="s">
        <v>238</v>
      </c>
      <c r="U86" s="1"/>
    </row>
    <row r="87" spans="1:21" x14ac:dyDescent="0.25">
      <c r="A87" s="3" t="s">
        <v>6</v>
      </c>
      <c r="B87" s="5" t="s">
        <v>64</v>
      </c>
      <c r="C87" s="5" t="s">
        <v>61</v>
      </c>
      <c r="D87" s="15">
        <v>45187</v>
      </c>
      <c r="E87" s="46">
        <v>102</v>
      </c>
      <c r="F87" s="16">
        <v>228060</v>
      </c>
      <c r="G87" s="46" t="s">
        <v>55</v>
      </c>
      <c r="H87" s="46" t="s">
        <v>56</v>
      </c>
      <c r="I87" s="5" t="s">
        <v>65</v>
      </c>
      <c r="J87" s="46">
        <v>2023020691</v>
      </c>
      <c r="K87" s="5"/>
      <c r="L87" s="17">
        <v>30.448</v>
      </c>
      <c r="M87" s="17">
        <v>0</v>
      </c>
      <c r="N87" s="17">
        <v>2.1320000000000001</v>
      </c>
      <c r="O87" s="17">
        <f t="shared" si="4"/>
        <v>32.58</v>
      </c>
      <c r="P87" s="17">
        <f t="shared" si="5"/>
        <v>30.448</v>
      </c>
      <c r="Q87" s="18">
        <f t="shared" si="6"/>
        <v>1</v>
      </c>
      <c r="R87" s="19">
        <f t="shared" si="7"/>
        <v>7490.1471361008935</v>
      </c>
      <c r="S87" s="5" t="s">
        <v>66</v>
      </c>
      <c r="T87" s="5" t="s">
        <v>67</v>
      </c>
      <c r="U87" s="19"/>
    </row>
    <row r="88" spans="1:21" x14ac:dyDescent="0.25">
      <c r="A88" s="3" t="s">
        <v>0</v>
      </c>
      <c r="B88" s="5" t="s">
        <v>248</v>
      </c>
      <c r="C88" s="5" t="s">
        <v>249</v>
      </c>
      <c r="D88" s="15">
        <v>45714</v>
      </c>
      <c r="E88" s="46">
        <v>102</v>
      </c>
      <c r="F88" s="295">
        <v>546139</v>
      </c>
      <c r="G88" s="63" t="s">
        <v>98</v>
      </c>
      <c r="H88" s="46" t="s">
        <v>56</v>
      </c>
      <c r="I88" s="5" t="s">
        <v>57</v>
      </c>
      <c r="J88" s="46">
        <v>2025003793</v>
      </c>
      <c r="K88" s="5"/>
      <c r="L88" s="17">
        <v>62.06</v>
      </c>
      <c r="M88" s="17">
        <v>5</v>
      </c>
      <c r="N88" s="17">
        <v>3.47</v>
      </c>
      <c r="O88" s="17">
        <f t="shared" si="4"/>
        <v>70.53</v>
      </c>
      <c r="P88" s="17">
        <f t="shared" si="5"/>
        <v>67.06</v>
      </c>
      <c r="Q88" s="18">
        <f t="shared" si="6"/>
        <v>0.9254399045630779</v>
      </c>
      <c r="R88" s="19">
        <f t="shared" si="7"/>
        <v>8144.035192365046</v>
      </c>
      <c r="S88" s="5" t="s">
        <v>250</v>
      </c>
      <c r="T88" s="5" t="s">
        <v>251</v>
      </c>
      <c r="U88" s="1"/>
    </row>
    <row r="89" spans="1:21" x14ac:dyDescent="0.25">
      <c r="A89" s="3" t="s">
        <v>0</v>
      </c>
      <c r="B89" s="5" t="s">
        <v>252</v>
      </c>
      <c r="C89" s="5" t="s">
        <v>253</v>
      </c>
      <c r="D89" s="15">
        <v>45022</v>
      </c>
      <c r="E89" s="46">
        <v>102</v>
      </c>
      <c r="F89" s="16">
        <v>200000</v>
      </c>
      <c r="G89" s="46" t="s">
        <v>55</v>
      </c>
      <c r="H89" s="46" t="s">
        <v>56</v>
      </c>
      <c r="I89" s="5" t="s">
        <v>57</v>
      </c>
      <c r="J89" s="46">
        <v>2023007914</v>
      </c>
      <c r="K89" s="5"/>
      <c r="L89" s="17">
        <v>24.102</v>
      </c>
      <c r="M89" s="17">
        <v>0.27500000000000002</v>
      </c>
      <c r="N89" s="17">
        <v>0.624</v>
      </c>
      <c r="O89" s="17">
        <f t="shared" si="4"/>
        <v>25.000999999999998</v>
      </c>
      <c r="P89" s="17">
        <f t="shared" si="5"/>
        <v>24.376999999999999</v>
      </c>
      <c r="Q89" s="18">
        <f t="shared" si="6"/>
        <v>0.98871887434877148</v>
      </c>
      <c r="R89" s="19">
        <f t="shared" si="7"/>
        <v>8204.455019075358</v>
      </c>
      <c r="S89" s="5" t="s">
        <v>254</v>
      </c>
      <c r="T89" s="5" t="s">
        <v>255</v>
      </c>
      <c r="U89" s="1"/>
    </row>
    <row r="90" spans="1:21" x14ac:dyDescent="0.25">
      <c r="A90" s="3" t="s">
        <v>13</v>
      </c>
      <c r="B90" s="5" t="s">
        <v>107</v>
      </c>
      <c r="C90" s="5" t="s">
        <v>108</v>
      </c>
      <c r="D90" s="15">
        <v>45720</v>
      </c>
      <c r="E90" s="46">
        <v>102</v>
      </c>
      <c r="F90" s="16">
        <v>468000</v>
      </c>
      <c r="G90" s="46" t="s">
        <v>55</v>
      </c>
      <c r="H90" s="46" t="s">
        <v>56</v>
      </c>
      <c r="I90" s="5" t="s">
        <v>57</v>
      </c>
      <c r="J90" s="46">
        <v>2025004244</v>
      </c>
      <c r="K90" s="5"/>
      <c r="L90" s="17">
        <v>49.91</v>
      </c>
      <c r="M90" s="17">
        <v>0</v>
      </c>
      <c r="N90" s="17">
        <v>3</v>
      </c>
      <c r="O90" s="17">
        <f t="shared" si="4"/>
        <v>52.91</v>
      </c>
      <c r="P90" s="17">
        <f t="shared" si="5"/>
        <v>49.91</v>
      </c>
      <c r="Q90" s="18">
        <f t="shared" si="6"/>
        <v>1</v>
      </c>
      <c r="R90" s="19">
        <f t="shared" si="7"/>
        <v>9376.878381085955</v>
      </c>
      <c r="S90" s="5" t="s">
        <v>109</v>
      </c>
      <c r="T90" s="5" t="s">
        <v>110</v>
      </c>
      <c r="U90" s="1"/>
    </row>
    <row r="91" spans="1:21" x14ac:dyDescent="0.25">
      <c r="A91" s="3" t="s">
        <v>13</v>
      </c>
      <c r="B91" s="5" t="s">
        <v>115</v>
      </c>
      <c r="C91" s="5" t="s">
        <v>116</v>
      </c>
      <c r="D91" s="15">
        <v>45618</v>
      </c>
      <c r="E91" s="46">
        <v>102</v>
      </c>
      <c r="F91" s="16">
        <v>360000</v>
      </c>
      <c r="G91" s="46" t="s">
        <v>55</v>
      </c>
      <c r="H91" s="46" t="s">
        <v>56</v>
      </c>
      <c r="I91" s="5" t="s">
        <v>65</v>
      </c>
      <c r="J91" s="46">
        <v>2024026526</v>
      </c>
      <c r="K91" s="5"/>
      <c r="L91" s="17">
        <v>36.880000000000003</v>
      </c>
      <c r="M91" s="17">
        <v>0</v>
      </c>
      <c r="N91" s="17">
        <v>1.61</v>
      </c>
      <c r="O91" s="17">
        <f t="shared" si="4"/>
        <v>38.49</v>
      </c>
      <c r="P91" s="17">
        <f t="shared" si="5"/>
        <v>36.880000000000003</v>
      </c>
      <c r="Q91" s="18">
        <f t="shared" si="6"/>
        <v>1</v>
      </c>
      <c r="R91" s="19">
        <f t="shared" si="7"/>
        <v>9761.388286334055</v>
      </c>
      <c r="S91" s="5" t="s">
        <v>117</v>
      </c>
      <c r="T91" s="5" t="s">
        <v>114</v>
      </c>
      <c r="U91" s="1"/>
    </row>
    <row r="92" spans="1:21" x14ac:dyDescent="0.25">
      <c r="A92" s="3" t="s">
        <v>4</v>
      </c>
      <c r="B92" s="5" t="s">
        <v>239</v>
      </c>
      <c r="C92" s="5" t="s">
        <v>240</v>
      </c>
      <c r="D92" s="15">
        <v>45576</v>
      </c>
      <c r="E92" s="46">
        <v>102</v>
      </c>
      <c r="F92" s="16">
        <v>335000</v>
      </c>
      <c r="G92" s="46" t="s">
        <v>55</v>
      </c>
      <c r="H92" s="46" t="s">
        <v>56</v>
      </c>
      <c r="I92" s="5" t="s">
        <v>106</v>
      </c>
      <c r="J92" s="46">
        <v>2024023135</v>
      </c>
      <c r="K92" s="5" t="s">
        <v>241</v>
      </c>
      <c r="L92" s="17">
        <v>27.11</v>
      </c>
      <c r="M92" s="17">
        <v>2.5</v>
      </c>
      <c r="N92" s="17">
        <v>3.3200000000000003</v>
      </c>
      <c r="O92" s="17">
        <f t="shared" si="4"/>
        <v>32.93</v>
      </c>
      <c r="P92" s="17">
        <f t="shared" si="5"/>
        <v>29.61</v>
      </c>
      <c r="Q92" s="18">
        <f t="shared" si="6"/>
        <v>0.91556906450523468</v>
      </c>
      <c r="R92" s="19">
        <f t="shared" si="7"/>
        <v>11313.745356298548</v>
      </c>
      <c r="S92" s="5" t="s">
        <v>242</v>
      </c>
      <c r="T92" s="5" t="s">
        <v>243</v>
      </c>
      <c r="U92" s="1"/>
    </row>
    <row r="93" spans="1:21" x14ac:dyDescent="0.25">
      <c r="A93" s="3" t="s">
        <v>0</v>
      </c>
      <c r="B93" s="5" t="s">
        <v>260</v>
      </c>
      <c r="C93" s="5" t="s">
        <v>261</v>
      </c>
      <c r="D93" s="15">
        <v>45282</v>
      </c>
      <c r="E93" s="46">
        <v>102</v>
      </c>
      <c r="F93" s="16">
        <v>260000</v>
      </c>
      <c r="G93" s="46" t="s">
        <v>55</v>
      </c>
      <c r="H93" s="46" t="s">
        <v>56</v>
      </c>
      <c r="I93" s="5" t="s">
        <v>57</v>
      </c>
      <c r="J93" s="46">
        <v>2024000055</v>
      </c>
      <c r="K93" s="5"/>
      <c r="L93" s="17">
        <v>22.44</v>
      </c>
      <c r="M93" s="17">
        <v>0</v>
      </c>
      <c r="N93" s="17">
        <v>2.71</v>
      </c>
      <c r="O93" s="17">
        <f t="shared" si="4"/>
        <v>25.150000000000002</v>
      </c>
      <c r="P93" s="17">
        <f t="shared" si="5"/>
        <v>22.44</v>
      </c>
      <c r="Q93" s="18">
        <f t="shared" si="6"/>
        <v>1</v>
      </c>
      <c r="R93" s="19">
        <f t="shared" si="7"/>
        <v>11586.452762923351</v>
      </c>
      <c r="S93" s="5" t="s">
        <v>262</v>
      </c>
      <c r="T93" s="5" t="s">
        <v>263</v>
      </c>
      <c r="U93" s="1"/>
    </row>
    <row r="94" spans="1:21" x14ac:dyDescent="0.25">
      <c r="A94" s="3" t="s">
        <v>13</v>
      </c>
      <c r="B94" s="5" t="s">
        <v>111</v>
      </c>
      <c r="C94" s="5" t="s">
        <v>112</v>
      </c>
      <c r="D94" s="15">
        <v>45618</v>
      </c>
      <c r="E94" s="46">
        <v>102</v>
      </c>
      <c r="F94" s="16">
        <v>160000</v>
      </c>
      <c r="G94" s="46" t="s">
        <v>55</v>
      </c>
      <c r="H94" s="46" t="s">
        <v>56</v>
      </c>
      <c r="I94" s="5" t="s">
        <v>84</v>
      </c>
      <c r="J94" s="46">
        <v>2024026266</v>
      </c>
      <c r="K94" s="5"/>
      <c r="L94" s="17">
        <v>13.53</v>
      </c>
      <c r="M94" s="17">
        <v>0</v>
      </c>
      <c r="N94" s="17">
        <v>1.23</v>
      </c>
      <c r="O94" s="17">
        <f t="shared" si="4"/>
        <v>14.76</v>
      </c>
      <c r="P94" s="17">
        <f t="shared" si="5"/>
        <v>13.53</v>
      </c>
      <c r="Q94" s="18">
        <f t="shared" si="6"/>
        <v>1</v>
      </c>
      <c r="R94" s="19">
        <f t="shared" si="7"/>
        <v>11825.572801182558</v>
      </c>
      <c r="S94" s="5" t="s">
        <v>113</v>
      </c>
      <c r="T94" s="5" t="s">
        <v>114</v>
      </c>
      <c r="U94" s="1"/>
    </row>
    <row r="95" spans="1:21" s="33" customFormat="1" x14ac:dyDescent="0.25">
      <c r="A95" s="66"/>
      <c r="B95" s="20"/>
      <c r="C95" s="20"/>
      <c r="D95" s="21"/>
      <c r="E95" s="47"/>
      <c r="F95" s="22">
        <f>SUM(F78:F94)</f>
        <v>4636199</v>
      </c>
      <c r="G95" s="47"/>
      <c r="H95" s="47"/>
      <c r="I95" s="20"/>
      <c r="J95" s="47"/>
      <c r="K95" s="20"/>
      <c r="L95" s="23"/>
      <c r="M95" s="23"/>
      <c r="N95" s="23"/>
      <c r="O95" s="23"/>
      <c r="P95" s="23">
        <f>SUM(P78:P94)</f>
        <v>601.78500000000008</v>
      </c>
      <c r="Q95" s="24" t="s">
        <v>72</v>
      </c>
      <c r="R95" s="67">
        <f>AVERAGE(R78:R94)</f>
        <v>7873.4520755709882</v>
      </c>
      <c r="S95" s="20"/>
      <c r="T95" s="20"/>
      <c r="U95" s="53"/>
    </row>
    <row r="96" spans="1:21" x14ac:dyDescent="0.25">
      <c r="B96" s="5"/>
      <c r="C96" s="5"/>
      <c r="D96" s="15"/>
      <c r="E96" s="46"/>
      <c r="F96" s="16"/>
      <c r="G96" s="46"/>
      <c r="H96" s="46"/>
      <c r="I96" s="5"/>
      <c r="J96" s="46"/>
      <c r="K96" s="5"/>
      <c r="L96" s="17"/>
      <c r="M96" s="17"/>
      <c r="N96" s="17"/>
      <c r="O96" s="17"/>
      <c r="P96" s="17"/>
      <c r="Q96" s="25" t="s">
        <v>73</v>
      </c>
      <c r="R96" s="68">
        <f>F95/P95</f>
        <v>7704.0786992032026</v>
      </c>
      <c r="S96" s="5"/>
      <c r="T96" s="5"/>
      <c r="U96" s="52"/>
    </row>
    <row r="97" spans="1:21" ht="15.75" thickBot="1" x14ac:dyDescent="0.3">
      <c r="B97" s="5"/>
      <c r="C97" s="5"/>
      <c r="D97" s="15"/>
      <c r="E97" s="46"/>
      <c r="F97" s="16"/>
      <c r="G97" s="46"/>
      <c r="H97" s="46"/>
      <c r="I97" s="5"/>
      <c r="J97" s="46"/>
      <c r="K97" s="5"/>
      <c r="L97" s="17"/>
      <c r="M97" s="17"/>
      <c r="N97" s="17"/>
      <c r="O97" s="17"/>
      <c r="P97" s="17"/>
      <c r="Q97" s="71" t="s">
        <v>391</v>
      </c>
      <c r="R97" s="72">
        <v>7100</v>
      </c>
      <c r="S97" s="5"/>
      <c r="T97" s="5"/>
      <c r="U97" s="52"/>
    </row>
    <row r="98" spans="1:21" ht="16.5" thickBot="1" x14ac:dyDescent="0.3">
      <c r="B98" s="5"/>
      <c r="C98" s="5"/>
      <c r="D98" s="15"/>
      <c r="E98" s="46"/>
      <c r="F98" s="16"/>
      <c r="G98" s="46"/>
      <c r="H98" s="46"/>
      <c r="I98" s="5"/>
      <c r="J98" s="46"/>
      <c r="K98" s="5"/>
      <c r="L98" s="17"/>
      <c r="M98" s="17"/>
      <c r="N98" s="17"/>
      <c r="O98" s="17"/>
      <c r="P98" s="17"/>
      <c r="Q98" s="69" t="s">
        <v>390</v>
      </c>
      <c r="R98" s="70">
        <v>7700</v>
      </c>
      <c r="S98" s="5"/>
      <c r="T98" s="5"/>
      <c r="U98" s="52"/>
    </row>
    <row r="99" spans="1:21" x14ac:dyDescent="0.25">
      <c r="B99" s="5"/>
      <c r="C99" s="5"/>
      <c r="D99" s="15"/>
      <c r="E99" s="46"/>
      <c r="F99" s="16"/>
      <c r="G99" s="46"/>
      <c r="H99" s="46"/>
      <c r="I99" s="5"/>
      <c r="J99" s="46"/>
      <c r="K99" s="5"/>
      <c r="L99" s="17"/>
      <c r="M99" s="17"/>
      <c r="N99" s="17"/>
      <c r="O99" s="17"/>
      <c r="P99" s="17"/>
      <c r="Q99" s="69"/>
      <c r="R99" s="69"/>
      <c r="S99" s="5"/>
      <c r="T99" s="5"/>
      <c r="U99" s="52"/>
    </row>
    <row r="100" spans="1:21" x14ac:dyDescent="0.25">
      <c r="B100" s="5"/>
      <c r="C100" s="5"/>
      <c r="D100" s="15"/>
      <c r="E100" s="46"/>
      <c r="F100" s="16"/>
      <c r="G100" s="46"/>
      <c r="H100" s="46"/>
      <c r="I100" s="5"/>
      <c r="J100" s="46"/>
      <c r="K100" s="5"/>
      <c r="L100" s="17"/>
      <c r="M100" s="17"/>
      <c r="N100" s="17"/>
      <c r="O100" s="17"/>
      <c r="P100" s="17"/>
      <c r="Q100" s="69"/>
      <c r="R100" s="69"/>
      <c r="S100" s="5"/>
      <c r="T100" s="5"/>
      <c r="U100" s="52"/>
    </row>
    <row r="101" spans="1:21" ht="35.25" customHeight="1" x14ac:dyDescent="0.4">
      <c r="A101" s="310" t="s">
        <v>476</v>
      </c>
      <c r="B101" s="311"/>
      <c r="C101" s="150"/>
      <c r="D101" s="151"/>
      <c r="E101" s="152"/>
      <c r="F101" s="153"/>
      <c r="G101" s="152"/>
      <c r="H101" s="152"/>
      <c r="I101" s="150"/>
      <c r="J101" s="152"/>
      <c r="K101" s="150"/>
      <c r="L101" s="154"/>
      <c r="M101" s="154"/>
      <c r="N101" s="154"/>
      <c r="O101" s="154"/>
      <c r="P101" s="154"/>
      <c r="Q101" s="155"/>
      <c r="R101" s="156"/>
      <c r="S101" s="150"/>
      <c r="T101" s="150"/>
      <c r="U101" s="157"/>
    </row>
    <row r="102" spans="1:21" s="87" customFormat="1" ht="20.25" customHeight="1" x14ac:dyDescent="0.3">
      <c r="A102" s="166" t="s">
        <v>395</v>
      </c>
      <c r="B102" s="167" t="s">
        <v>330</v>
      </c>
      <c r="C102" s="139"/>
      <c r="D102" s="140"/>
      <c r="E102" s="141"/>
      <c r="F102" s="142"/>
      <c r="G102" s="141"/>
      <c r="H102" s="141"/>
      <c r="I102" s="139"/>
      <c r="J102" s="141"/>
      <c r="K102" s="139"/>
      <c r="L102" s="143"/>
      <c r="M102" s="143"/>
      <c r="N102" s="143"/>
      <c r="O102" s="143"/>
      <c r="P102" s="143"/>
      <c r="Q102" s="144"/>
      <c r="R102" s="145"/>
      <c r="S102" s="139"/>
      <c r="T102" s="139"/>
      <c r="U102" s="146"/>
    </row>
    <row r="103" spans="1:21" s="87" customFormat="1" ht="20.25" customHeight="1" x14ac:dyDescent="0.3">
      <c r="A103" s="166" t="s">
        <v>396</v>
      </c>
      <c r="B103" s="167" t="s">
        <v>410</v>
      </c>
      <c r="C103" s="139"/>
      <c r="D103" s="140"/>
      <c r="E103" s="141"/>
      <c r="F103" s="142"/>
      <c r="G103" s="141"/>
      <c r="H103" s="141"/>
      <c r="I103" s="139"/>
      <c r="J103" s="141"/>
      <c r="K103" s="139"/>
      <c r="L103" s="143"/>
      <c r="M103" s="143"/>
      <c r="N103" s="143"/>
      <c r="O103" s="143"/>
      <c r="P103" s="143"/>
      <c r="Q103" s="144"/>
      <c r="R103" s="145"/>
      <c r="S103" s="139"/>
      <c r="T103" s="139"/>
      <c r="U103" s="146"/>
    </row>
    <row r="104" spans="1:21" s="87" customFormat="1" ht="20.25" customHeight="1" x14ac:dyDescent="0.3">
      <c r="A104" s="166" t="s">
        <v>398</v>
      </c>
      <c r="B104" s="167" t="s">
        <v>477</v>
      </c>
      <c r="C104" s="147"/>
      <c r="D104" s="140"/>
      <c r="E104" s="141"/>
      <c r="F104" s="142"/>
      <c r="G104" s="141"/>
      <c r="H104" s="141"/>
      <c r="I104" s="139"/>
      <c r="J104" s="141"/>
      <c r="K104" s="139"/>
      <c r="L104" s="143"/>
      <c r="M104" s="143"/>
      <c r="N104" s="143"/>
      <c r="O104" s="143"/>
      <c r="P104" s="143"/>
      <c r="Q104" s="144"/>
      <c r="R104" s="145"/>
      <c r="S104" s="139"/>
      <c r="T104" s="139"/>
      <c r="U104" s="146"/>
    </row>
    <row r="105" spans="1:21" s="87" customFormat="1" ht="20.25" customHeight="1" x14ac:dyDescent="0.35">
      <c r="A105" s="308" t="s">
        <v>397</v>
      </c>
      <c r="B105" s="309" t="s">
        <v>478</v>
      </c>
      <c r="C105" s="139"/>
      <c r="D105" s="140"/>
      <c r="E105" s="141"/>
      <c r="F105" s="142"/>
      <c r="G105" s="141"/>
      <c r="H105" s="141"/>
      <c r="I105" s="139"/>
      <c r="J105" s="141"/>
      <c r="K105" s="139"/>
      <c r="L105" s="143"/>
      <c r="M105" s="143"/>
      <c r="N105" s="143"/>
      <c r="O105" s="143"/>
      <c r="P105" s="143"/>
      <c r="Q105" s="144"/>
      <c r="R105" s="145"/>
      <c r="S105" s="139"/>
      <c r="T105" s="139"/>
      <c r="U105" s="146"/>
    </row>
    <row r="106" spans="1:21" s="87" customFormat="1" ht="20.25" customHeight="1" x14ac:dyDescent="0.3">
      <c r="A106" s="306" t="s">
        <v>414</v>
      </c>
      <c r="B106" s="307">
        <v>7100</v>
      </c>
      <c r="C106" s="139"/>
      <c r="D106" s="140"/>
      <c r="E106" s="141"/>
      <c r="F106" s="142"/>
      <c r="G106" s="141"/>
      <c r="H106" s="141"/>
      <c r="I106" s="139"/>
      <c r="J106" s="141"/>
      <c r="K106" s="139"/>
      <c r="L106" s="143"/>
      <c r="M106" s="143"/>
      <c r="N106" s="143"/>
      <c r="O106" s="143"/>
      <c r="P106" s="143"/>
      <c r="Q106" s="144"/>
      <c r="R106" s="145"/>
      <c r="S106" s="139"/>
      <c r="T106" s="139"/>
      <c r="U106" s="146"/>
    </row>
    <row r="107" spans="1:21" ht="20.25" customHeight="1" x14ac:dyDescent="0.25">
      <c r="A107" s="148" t="s">
        <v>399</v>
      </c>
      <c r="B107" s="149" t="s">
        <v>412</v>
      </c>
      <c r="C107" s="150"/>
      <c r="D107" s="151"/>
      <c r="E107" s="152"/>
      <c r="F107" s="153"/>
      <c r="G107" s="152"/>
      <c r="H107" s="152"/>
      <c r="I107" s="150"/>
      <c r="J107" s="152"/>
      <c r="K107" s="150"/>
      <c r="L107" s="154"/>
      <c r="M107" s="154"/>
      <c r="N107" s="154"/>
      <c r="O107" s="154"/>
      <c r="P107" s="154"/>
      <c r="Q107" s="155"/>
      <c r="R107" s="156"/>
      <c r="S107" s="150"/>
      <c r="T107" s="150"/>
      <c r="U107" s="157"/>
    </row>
    <row r="108" spans="1:21" ht="20.25" customHeight="1" x14ac:dyDescent="0.25">
      <c r="A108" s="148" t="s">
        <v>400</v>
      </c>
      <c r="B108" s="149" t="s">
        <v>411</v>
      </c>
      <c r="C108" s="150"/>
      <c r="D108" s="151"/>
      <c r="E108" s="152"/>
      <c r="F108" s="153"/>
      <c r="G108" s="152"/>
      <c r="H108" s="152"/>
      <c r="I108" s="150"/>
      <c r="J108" s="152"/>
      <c r="K108" s="150"/>
      <c r="L108" s="154"/>
      <c r="M108" s="154"/>
      <c r="N108" s="154"/>
      <c r="O108" s="154"/>
      <c r="P108" s="154"/>
      <c r="Q108" s="155"/>
      <c r="R108" s="156"/>
      <c r="S108" s="150"/>
      <c r="T108" s="150"/>
      <c r="U108" s="157"/>
    </row>
    <row r="109" spans="1:21" ht="20.25" customHeight="1" x14ac:dyDescent="0.25">
      <c r="A109" s="148" t="s">
        <v>401</v>
      </c>
      <c r="B109" s="149" t="s">
        <v>413</v>
      </c>
      <c r="C109" s="150"/>
      <c r="D109" s="151"/>
      <c r="E109" s="152"/>
      <c r="F109" s="153"/>
      <c r="G109" s="152"/>
      <c r="H109" s="152"/>
      <c r="I109" s="150"/>
      <c r="J109" s="152"/>
      <c r="K109" s="150"/>
      <c r="L109" s="154"/>
      <c r="M109" s="154"/>
      <c r="N109" s="154"/>
      <c r="O109" s="154"/>
      <c r="P109" s="154"/>
      <c r="Q109" s="155"/>
      <c r="R109" s="156"/>
      <c r="S109" s="150"/>
      <c r="T109" s="150"/>
      <c r="U109" s="157"/>
    </row>
    <row r="110" spans="1:21" ht="21.75" customHeight="1" x14ac:dyDescent="0.3">
      <c r="A110" s="14"/>
      <c r="B110" s="58"/>
      <c r="C110" s="14"/>
      <c r="D110" s="7"/>
      <c r="E110" s="6" t="s">
        <v>24</v>
      </c>
      <c r="F110" s="6" t="s">
        <v>25</v>
      </c>
      <c r="G110" s="6" t="s">
        <v>26</v>
      </c>
      <c r="H110" s="6" t="s">
        <v>27</v>
      </c>
      <c r="I110" s="6" t="s">
        <v>28</v>
      </c>
      <c r="J110" s="6" t="s">
        <v>29</v>
      </c>
      <c r="K110" s="7" t="s">
        <v>30</v>
      </c>
      <c r="L110" s="6" t="s">
        <v>31</v>
      </c>
      <c r="M110" s="8" t="s">
        <v>32</v>
      </c>
      <c r="N110" s="6" t="s">
        <v>33</v>
      </c>
      <c r="O110" s="6" t="s">
        <v>34</v>
      </c>
      <c r="P110" s="6" t="s">
        <v>35</v>
      </c>
      <c r="Q110" s="6" t="s">
        <v>36</v>
      </c>
      <c r="R110" s="6" t="s">
        <v>37</v>
      </c>
      <c r="S110" s="7"/>
      <c r="T110" s="7"/>
      <c r="U110" s="7"/>
    </row>
    <row r="111" spans="1:21" ht="14.25" customHeight="1" thickBot="1" x14ac:dyDescent="0.3">
      <c r="A111" s="10" t="s">
        <v>387</v>
      </c>
      <c r="B111" s="9" t="s">
        <v>38</v>
      </c>
      <c r="C111" s="10" t="s">
        <v>39</v>
      </c>
      <c r="D111" s="9" t="s">
        <v>40</v>
      </c>
      <c r="E111" s="11" t="s">
        <v>41</v>
      </c>
      <c r="F111" s="11" t="s">
        <v>42</v>
      </c>
      <c r="G111" s="11" t="s">
        <v>43</v>
      </c>
      <c r="H111" s="11" t="s">
        <v>44</v>
      </c>
      <c r="I111" s="11" t="s">
        <v>41</v>
      </c>
      <c r="J111" s="11" t="s">
        <v>45</v>
      </c>
      <c r="K111" s="9" t="s">
        <v>46</v>
      </c>
      <c r="L111" s="11" t="s">
        <v>47</v>
      </c>
      <c r="M111" s="11" t="s">
        <v>47</v>
      </c>
      <c r="N111" s="12" t="s">
        <v>47</v>
      </c>
      <c r="O111" s="12" t="s">
        <v>47</v>
      </c>
      <c r="P111" s="12" t="s">
        <v>47</v>
      </c>
      <c r="Q111" s="13" t="s">
        <v>31</v>
      </c>
      <c r="R111" s="11" t="s">
        <v>48</v>
      </c>
      <c r="S111" s="9" t="s">
        <v>49</v>
      </c>
      <c r="T111" s="9" t="s">
        <v>50</v>
      </c>
      <c r="U111" s="9" t="s">
        <v>388</v>
      </c>
    </row>
    <row r="112" spans="1:21" ht="11.25" customHeight="1" thickTop="1" x14ac:dyDescent="0.25"/>
    <row r="113" spans="1:21" x14ac:dyDescent="0.25">
      <c r="A113" s="3" t="s">
        <v>7</v>
      </c>
      <c r="B113" s="5" t="s">
        <v>178</v>
      </c>
      <c r="C113" s="5" t="s">
        <v>179</v>
      </c>
      <c r="D113" s="15">
        <v>45226</v>
      </c>
      <c r="E113" s="46">
        <v>102</v>
      </c>
      <c r="F113" s="16">
        <v>550000</v>
      </c>
      <c r="G113" s="46" t="s">
        <v>55</v>
      </c>
      <c r="H113" s="46" t="s">
        <v>56</v>
      </c>
      <c r="I113" s="5" t="s">
        <v>65</v>
      </c>
      <c r="J113" s="46">
        <v>2023024072</v>
      </c>
      <c r="K113" s="5"/>
      <c r="L113" s="17">
        <v>62.42</v>
      </c>
      <c r="M113" s="17">
        <v>3.3</v>
      </c>
      <c r="N113" s="17">
        <v>2.48</v>
      </c>
      <c r="O113" s="17">
        <f t="shared" ref="O113:O118" si="8">SUM(L113:N113)</f>
        <v>68.2</v>
      </c>
      <c r="P113" s="17">
        <f t="shared" ref="P113:P118" si="9">L113+M113</f>
        <v>65.72</v>
      </c>
      <c r="Q113" s="18">
        <f t="shared" ref="Q113:Q118" si="10">L113/P113</f>
        <v>0.94978697504564824</v>
      </c>
      <c r="R113" s="19">
        <f t="shared" ref="R113:R118" si="11">F113/P113</f>
        <v>8368.8374923919655</v>
      </c>
      <c r="S113" s="5" t="s">
        <v>180</v>
      </c>
      <c r="T113" s="5" t="s">
        <v>181</v>
      </c>
      <c r="U113" s="65" t="s">
        <v>386</v>
      </c>
    </row>
    <row r="114" spans="1:21" x14ac:dyDescent="0.25">
      <c r="A114" s="3" t="s">
        <v>7</v>
      </c>
      <c r="B114" s="5" t="s">
        <v>175</v>
      </c>
      <c r="C114" s="5" t="s">
        <v>93</v>
      </c>
      <c r="D114" s="15">
        <v>45183</v>
      </c>
      <c r="E114" s="46">
        <v>102</v>
      </c>
      <c r="F114" s="295">
        <v>1342446</v>
      </c>
      <c r="G114" s="63" t="s">
        <v>98</v>
      </c>
      <c r="H114" s="46" t="s">
        <v>89</v>
      </c>
      <c r="I114" s="5" t="s">
        <v>106</v>
      </c>
      <c r="J114" s="46">
        <v>2023021827</v>
      </c>
      <c r="K114" s="5" t="s">
        <v>176</v>
      </c>
      <c r="L114" s="17">
        <v>150.03</v>
      </c>
      <c r="M114" s="17">
        <v>0</v>
      </c>
      <c r="N114" s="17">
        <v>6.9700000000000006</v>
      </c>
      <c r="O114" s="17">
        <f t="shared" si="8"/>
        <v>157</v>
      </c>
      <c r="P114" s="17">
        <f t="shared" si="9"/>
        <v>150.03</v>
      </c>
      <c r="Q114" s="18">
        <f t="shared" si="10"/>
        <v>1</v>
      </c>
      <c r="R114" s="19">
        <f t="shared" si="11"/>
        <v>8947.8504299140168</v>
      </c>
      <c r="S114" s="5" t="s">
        <v>177</v>
      </c>
      <c r="T114" s="5" t="s">
        <v>167</v>
      </c>
      <c r="U114" s="65" t="s">
        <v>373</v>
      </c>
    </row>
    <row r="115" spans="1:21" x14ac:dyDescent="0.25">
      <c r="A115" s="3" t="s">
        <v>7</v>
      </c>
      <c r="B115" s="5" t="s">
        <v>182</v>
      </c>
      <c r="C115" s="5" t="s">
        <v>183</v>
      </c>
      <c r="D115" s="15">
        <v>45397</v>
      </c>
      <c r="E115" s="46">
        <v>102</v>
      </c>
      <c r="F115" s="295">
        <v>750000</v>
      </c>
      <c r="G115" s="63" t="s">
        <v>98</v>
      </c>
      <c r="H115" s="46" t="s">
        <v>56</v>
      </c>
      <c r="I115" s="5" t="s">
        <v>57</v>
      </c>
      <c r="J115" s="46">
        <v>2024011348</v>
      </c>
      <c r="K115" s="5"/>
      <c r="L115" s="17">
        <v>72.33</v>
      </c>
      <c r="M115" s="17">
        <v>0</v>
      </c>
      <c r="N115" s="17">
        <v>4.05</v>
      </c>
      <c r="O115" s="17">
        <f t="shared" si="8"/>
        <v>76.38</v>
      </c>
      <c r="P115" s="17">
        <f t="shared" si="9"/>
        <v>72.33</v>
      </c>
      <c r="Q115" s="18">
        <f t="shared" si="10"/>
        <v>1</v>
      </c>
      <c r="R115" s="19">
        <f t="shared" si="11"/>
        <v>10369.141435089176</v>
      </c>
      <c r="S115" s="5" t="s">
        <v>184</v>
      </c>
      <c r="T115" s="5" t="s">
        <v>167</v>
      </c>
      <c r="U115" s="65" t="s">
        <v>374</v>
      </c>
    </row>
    <row r="116" spans="1:21" x14ac:dyDescent="0.25">
      <c r="A116" s="3" t="s">
        <v>7</v>
      </c>
      <c r="B116" s="5" t="s">
        <v>168</v>
      </c>
      <c r="C116" s="5" t="s">
        <v>169</v>
      </c>
      <c r="D116" s="15">
        <v>45183</v>
      </c>
      <c r="E116" s="46">
        <v>102</v>
      </c>
      <c r="F116" s="295">
        <v>1201036</v>
      </c>
      <c r="G116" s="63" t="s">
        <v>98</v>
      </c>
      <c r="H116" s="46" t="s">
        <v>89</v>
      </c>
      <c r="I116" s="5" t="s">
        <v>106</v>
      </c>
      <c r="J116" s="46">
        <v>2023021832</v>
      </c>
      <c r="K116" s="5" t="s">
        <v>170</v>
      </c>
      <c r="L116" s="17">
        <v>114.36</v>
      </c>
      <c r="M116" s="17">
        <v>0.49</v>
      </c>
      <c r="N116" s="17">
        <v>5.15</v>
      </c>
      <c r="O116" s="17">
        <f t="shared" si="8"/>
        <v>120</v>
      </c>
      <c r="P116" s="17">
        <f t="shared" si="9"/>
        <v>114.85</v>
      </c>
      <c r="Q116" s="18">
        <f t="shared" si="10"/>
        <v>0.99573356552024384</v>
      </c>
      <c r="R116" s="19">
        <f t="shared" si="11"/>
        <v>10457.431432303005</v>
      </c>
      <c r="S116" s="5" t="s">
        <v>166</v>
      </c>
      <c r="T116" s="5" t="s">
        <v>167</v>
      </c>
      <c r="U116" s="1"/>
    </row>
    <row r="117" spans="1:21" x14ac:dyDescent="0.25">
      <c r="A117" s="3" t="s">
        <v>7</v>
      </c>
      <c r="B117" s="5" t="s">
        <v>165</v>
      </c>
      <c r="C117" s="5" t="s">
        <v>134</v>
      </c>
      <c r="D117" s="15">
        <v>45183</v>
      </c>
      <c r="E117" s="46">
        <v>102</v>
      </c>
      <c r="F117" s="295">
        <v>800690</v>
      </c>
      <c r="G117" s="63" t="s">
        <v>98</v>
      </c>
      <c r="H117" s="46" t="s">
        <v>56</v>
      </c>
      <c r="I117" s="5" t="s">
        <v>57</v>
      </c>
      <c r="J117" s="46">
        <v>2023021949</v>
      </c>
      <c r="K117" s="5"/>
      <c r="L117" s="17">
        <v>75.39</v>
      </c>
      <c r="M117" s="17">
        <v>0</v>
      </c>
      <c r="N117" s="17">
        <v>4.6100000000000003</v>
      </c>
      <c r="O117" s="17">
        <f t="shared" si="8"/>
        <v>80</v>
      </c>
      <c r="P117" s="17">
        <f t="shared" si="9"/>
        <v>75.39</v>
      </c>
      <c r="Q117" s="18">
        <f t="shared" si="10"/>
        <v>1</v>
      </c>
      <c r="R117" s="19">
        <f t="shared" si="11"/>
        <v>10620.63934208781</v>
      </c>
      <c r="S117" s="5" t="s">
        <v>166</v>
      </c>
      <c r="T117" s="5" t="s">
        <v>167</v>
      </c>
      <c r="U117" s="1"/>
    </row>
    <row r="118" spans="1:21" x14ac:dyDescent="0.25">
      <c r="A118" s="3" t="s">
        <v>7</v>
      </c>
      <c r="B118" s="5" t="s">
        <v>171</v>
      </c>
      <c r="C118" s="5" t="s">
        <v>93</v>
      </c>
      <c r="D118" s="15">
        <v>45737</v>
      </c>
      <c r="E118" s="46">
        <v>102</v>
      </c>
      <c r="F118" s="295">
        <v>1225000</v>
      </c>
      <c r="G118" s="63" t="s">
        <v>98</v>
      </c>
      <c r="H118" s="46" t="s">
        <v>56</v>
      </c>
      <c r="I118" s="5" t="s">
        <v>106</v>
      </c>
      <c r="J118" s="46">
        <v>2025005925</v>
      </c>
      <c r="K118" s="5" t="s">
        <v>172</v>
      </c>
      <c r="L118" s="17">
        <v>109.355</v>
      </c>
      <c r="M118" s="17">
        <v>0</v>
      </c>
      <c r="N118" s="17">
        <v>8.0549999999999997</v>
      </c>
      <c r="O118" s="17">
        <f t="shared" si="8"/>
        <v>117.41</v>
      </c>
      <c r="P118" s="17">
        <f t="shared" si="9"/>
        <v>109.355</v>
      </c>
      <c r="Q118" s="18">
        <f t="shared" si="10"/>
        <v>1</v>
      </c>
      <c r="R118" s="19">
        <f t="shared" si="11"/>
        <v>11202.048374559919</v>
      </c>
      <c r="S118" s="5" t="s">
        <v>173</v>
      </c>
      <c r="T118" s="5" t="s">
        <v>174</v>
      </c>
      <c r="U118" s="1"/>
    </row>
    <row r="119" spans="1:21" s="33" customFormat="1" x14ac:dyDescent="0.25">
      <c r="A119" s="66"/>
      <c r="B119" s="20"/>
      <c r="C119" s="20"/>
      <c r="D119" s="21"/>
      <c r="E119" s="47"/>
      <c r="F119" s="22">
        <f>SUM(F113:F118)</f>
        <v>5869172</v>
      </c>
      <c r="G119" s="47"/>
      <c r="H119" s="47"/>
      <c r="I119" s="20"/>
      <c r="J119" s="47"/>
      <c r="K119" s="20"/>
      <c r="L119" s="23"/>
      <c r="M119" s="23"/>
      <c r="N119" s="23"/>
      <c r="O119" s="23"/>
      <c r="P119" s="23">
        <f>SUM(P113:P118)</f>
        <v>587.67499999999995</v>
      </c>
      <c r="Q119" s="24" t="s">
        <v>72</v>
      </c>
      <c r="R119" s="67">
        <f>AVERAGE(R113:R118)</f>
        <v>9994.3247510576493</v>
      </c>
      <c r="S119" s="20"/>
      <c r="T119" s="20"/>
      <c r="U119" s="53"/>
    </row>
    <row r="120" spans="1:21" x14ac:dyDescent="0.25">
      <c r="B120" s="5"/>
      <c r="C120" s="5"/>
      <c r="D120" s="15"/>
      <c r="E120" s="46"/>
      <c r="F120" s="16"/>
      <c r="G120" s="46"/>
      <c r="H120" s="46"/>
      <c r="I120" s="5"/>
      <c r="J120" s="46"/>
      <c r="K120" s="5"/>
      <c r="L120" s="17"/>
      <c r="M120" s="17"/>
      <c r="N120" s="17"/>
      <c r="O120" s="17"/>
      <c r="P120" s="17"/>
      <c r="Q120" s="25" t="s">
        <v>73</v>
      </c>
      <c r="R120" s="68">
        <f>F119/P119</f>
        <v>9987.1051176245383</v>
      </c>
      <c r="S120" s="5"/>
      <c r="T120" s="5"/>
      <c r="U120" s="52"/>
    </row>
    <row r="121" spans="1:21" ht="19.5" customHeight="1" thickBot="1" x14ac:dyDescent="0.3">
      <c r="A121" s="556" t="s">
        <v>480</v>
      </c>
      <c r="B121" s="556"/>
      <c r="C121" s="556"/>
      <c r="D121" s="556"/>
      <c r="E121" s="556"/>
      <c r="F121" s="556"/>
      <c r="G121" s="556"/>
      <c r="H121" s="556"/>
      <c r="I121" s="556"/>
      <c r="J121" s="556"/>
      <c r="K121" s="556"/>
      <c r="L121" s="556"/>
      <c r="M121" s="556"/>
      <c r="N121" s="556"/>
      <c r="O121" s="17"/>
      <c r="P121" s="17"/>
      <c r="Q121" s="71" t="s">
        <v>391</v>
      </c>
      <c r="R121" s="72">
        <v>7100</v>
      </c>
      <c r="S121" s="5"/>
      <c r="T121" s="5"/>
      <c r="U121" s="52"/>
    </row>
    <row r="122" spans="1:21" ht="16.5" thickBot="1" x14ac:dyDescent="0.3">
      <c r="A122" s="556"/>
      <c r="B122" s="556"/>
      <c r="C122" s="556"/>
      <c r="D122" s="556"/>
      <c r="E122" s="556"/>
      <c r="F122" s="556"/>
      <c r="G122" s="556"/>
      <c r="H122" s="556"/>
      <c r="I122" s="556"/>
      <c r="J122" s="556"/>
      <c r="K122" s="556"/>
      <c r="L122" s="556"/>
      <c r="M122" s="556"/>
      <c r="N122" s="556"/>
      <c r="O122" s="17"/>
      <c r="P122" s="17"/>
      <c r="Q122" s="69" t="s">
        <v>390</v>
      </c>
      <c r="R122" s="70">
        <v>8500</v>
      </c>
      <c r="S122" s="5"/>
      <c r="T122" s="5"/>
      <c r="U122" s="52"/>
    </row>
    <row r="123" spans="1:21" ht="18.75" customHeight="1" x14ac:dyDescent="0.25">
      <c r="A123" s="556"/>
      <c r="B123" s="556"/>
      <c r="C123" s="556"/>
      <c r="D123" s="556"/>
      <c r="E123" s="556"/>
      <c r="F123" s="556"/>
      <c r="G123" s="556"/>
      <c r="H123" s="556"/>
      <c r="I123" s="556"/>
      <c r="J123" s="556"/>
      <c r="K123" s="556"/>
      <c r="L123" s="556"/>
      <c r="M123" s="556"/>
      <c r="N123" s="556"/>
      <c r="O123" s="17"/>
      <c r="P123" s="17"/>
      <c r="Q123" s="69"/>
      <c r="R123" s="69"/>
      <c r="S123" s="5"/>
      <c r="T123" s="5"/>
      <c r="U123" s="52"/>
    </row>
    <row r="124" spans="1:21" x14ac:dyDescent="0.25">
      <c r="B124" s="5"/>
      <c r="C124" s="5"/>
      <c r="D124" s="15"/>
      <c r="E124" s="46"/>
      <c r="F124" s="16"/>
      <c r="G124" s="46"/>
      <c r="H124" s="46"/>
      <c r="I124" s="5"/>
      <c r="J124" s="46"/>
      <c r="K124" s="5"/>
      <c r="L124" s="17"/>
      <c r="M124" s="17"/>
      <c r="N124" s="17"/>
      <c r="O124" s="17"/>
      <c r="P124" s="17"/>
      <c r="Q124" s="69"/>
      <c r="R124" s="69"/>
      <c r="S124" s="5"/>
      <c r="T124" s="5"/>
      <c r="U124" s="52"/>
    </row>
    <row r="125" spans="1:21" x14ac:dyDescent="0.25">
      <c r="B125" s="3"/>
      <c r="C125" s="3"/>
      <c r="D125" s="3"/>
      <c r="E125" s="3"/>
      <c r="F125" s="3"/>
      <c r="G125" s="3"/>
      <c r="H125" s="3"/>
      <c r="I125" s="3"/>
      <c r="J125" s="3"/>
      <c r="K125" s="3"/>
      <c r="L125" s="3"/>
      <c r="M125" s="3"/>
      <c r="N125" s="3"/>
      <c r="O125" s="3"/>
      <c r="P125" s="3"/>
      <c r="Q125" s="3"/>
      <c r="R125" s="3"/>
      <c r="S125" s="3"/>
      <c r="T125" s="3"/>
      <c r="U125" s="3"/>
    </row>
    <row r="126" spans="1:21" ht="15.75" x14ac:dyDescent="0.25">
      <c r="B126" s="5"/>
      <c r="C126" s="5"/>
      <c r="D126" s="15"/>
      <c r="E126" s="46"/>
      <c r="F126" s="16"/>
      <c r="G126" s="46"/>
      <c r="H126" s="46"/>
      <c r="I126" s="5"/>
      <c r="J126" s="46"/>
      <c r="K126" s="5"/>
      <c r="L126" s="17"/>
      <c r="M126" s="17"/>
      <c r="N126" s="17"/>
      <c r="O126" s="17"/>
      <c r="P126" s="17"/>
      <c r="Q126" s="69"/>
      <c r="R126" s="73"/>
      <c r="S126" s="5"/>
      <c r="T126" s="5"/>
      <c r="U126" s="52"/>
    </row>
    <row r="127" spans="1:21" ht="15.75" x14ac:dyDescent="0.25">
      <c r="B127" s="5"/>
      <c r="C127" s="5"/>
      <c r="D127" s="15"/>
      <c r="E127" s="46"/>
      <c r="F127" s="16"/>
      <c r="G127" s="46"/>
      <c r="H127" s="46"/>
      <c r="I127" s="5"/>
      <c r="J127" s="46"/>
      <c r="K127" s="5"/>
      <c r="L127" s="17"/>
      <c r="M127" s="17"/>
      <c r="N127" s="17"/>
      <c r="O127" s="17"/>
      <c r="P127" s="17"/>
      <c r="Q127" s="69"/>
      <c r="R127" s="73"/>
      <c r="S127" s="5"/>
      <c r="T127" s="5"/>
      <c r="U127" s="52"/>
    </row>
    <row r="128" spans="1:21" x14ac:dyDescent="0.25">
      <c r="B128" s="5"/>
      <c r="C128" s="5"/>
      <c r="D128" s="15"/>
      <c r="E128" s="46"/>
      <c r="F128" s="16"/>
      <c r="G128" s="46"/>
      <c r="H128" s="46"/>
      <c r="I128" s="5"/>
      <c r="J128" s="46"/>
      <c r="K128" s="5"/>
      <c r="L128" s="17"/>
      <c r="M128" s="17"/>
      <c r="N128" s="17"/>
      <c r="O128" s="17"/>
      <c r="P128" s="17"/>
      <c r="Q128" s="18"/>
      <c r="R128" s="19"/>
      <c r="S128" s="5"/>
      <c r="T128" s="5"/>
      <c r="U128" s="52"/>
    </row>
    <row r="129" spans="2:21" x14ac:dyDescent="0.25">
      <c r="B129" s="5"/>
      <c r="C129" s="5"/>
      <c r="D129" s="15"/>
      <c r="E129" s="46"/>
      <c r="F129" s="16"/>
      <c r="G129" s="46"/>
      <c r="H129" s="46"/>
      <c r="I129" s="5"/>
      <c r="J129" s="46"/>
      <c r="K129" s="5"/>
      <c r="L129" s="17"/>
      <c r="M129" s="17"/>
      <c r="N129" s="17"/>
      <c r="O129" s="17"/>
      <c r="P129" s="17"/>
      <c r="Q129" s="18"/>
      <c r="R129" s="19"/>
      <c r="S129" s="5"/>
      <c r="T129" s="5"/>
      <c r="U129" s="52"/>
    </row>
    <row r="130" spans="2:21" x14ac:dyDescent="0.25">
      <c r="B130" s="5"/>
      <c r="C130" s="5"/>
      <c r="D130" s="15"/>
      <c r="E130" s="46"/>
      <c r="F130" s="16"/>
      <c r="G130" s="46"/>
      <c r="H130" s="46"/>
      <c r="I130" s="5"/>
      <c r="J130" s="46"/>
      <c r="K130" s="5"/>
      <c r="L130" s="17"/>
      <c r="M130" s="17"/>
      <c r="N130" s="17"/>
      <c r="O130" s="17"/>
      <c r="P130" s="17"/>
      <c r="Q130" s="18"/>
      <c r="R130" s="19"/>
      <c r="S130" s="5"/>
      <c r="T130" s="5"/>
      <c r="U130" s="52"/>
    </row>
    <row r="131" spans="2:21" x14ac:dyDescent="0.25">
      <c r="B131" s="5"/>
      <c r="C131" s="5"/>
      <c r="D131" s="15"/>
      <c r="E131" s="46"/>
      <c r="F131" s="16"/>
      <c r="G131" s="46"/>
      <c r="H131" s="46"/>
      <c r="I131" s="5"/>
      <c r="J131" s="46"/>
      <c r="K131" s="5"/>
      <c r="L131" s="17"/>
      <c r="M131" s="17"/>
      <c r="N131" s="17"/>
      <c r="O131" s="17"/>
      <c r="P131" s="17"/>
      <c r="Q131" s="18"/>
      <c r="R131" s="19"/>
      <c r="S131" s="5"/>
      <c r="T131" s="5"/>
      <c r="U131" s="52"/>
    </row>
    <row r="132" spans="2:21" x14ac:dyDescent="0.25">
      <c r="B132" s="5"/>
      <c r="C132" s="5"/>
      <c r="D132" s="15"/>
      <c r="E132" s="46"/>
      <c r="F132" s="16"/>
      <c r="G132" s="46"/>
      <c r="H132" s="46"/>
      <c r="I132" s="5"/>
      <c r="J132" s="46"/>
      <c r="K132" s="5"/>
      <c r="L132" s="17"/>
      <c r="M132" s="17"/>
      <c r="N132" s="17"/>
      <c r="O132" s="17"/>
      <c r="P132" s="17"/>
      <c r="Q132" s="18"/>
      <c r="R132" s="19"/>
      <c r="S132" s="5"/>
      <c r="T132" s="5"/>
      <c r="U132" s="52"/>
    </row>
    <row r="133" spans="2:21" x14ac:dyDescent="0.25">
      <c r="B133" s="5"/>
      <c r="C133" s="5"/>
      <c r="D133" s="15"/>
      <c r="E133" s="46"/>
      <c r="F133" s="16"/>
      <c r="G133" s="46"/>
      <c r="H133" s="46"/>
      <c r="I133" s="5"/>
      <c r="J133" s="46"/>
      <c r="K133" s="5"/>
      <c r="L133" s="17"/>
      <c r="M133" s="17"/>
      <c r="N133" s="17"/>
      <c r="O133" s="17"/>
      <c r="P133" s="17"/>
      <c r="Q133" s="18"/>
      <c r="R133" s="19"/>
      <c r="S133" s="5"/>
      <c r="T133" s="5"/>
      <c r="U133" s="52"/>
    </row>
    <row r="134" spans="2:21" x14ac:dyDescent="0.25">
      <c r="D134" s="26"/>
      <c r="F134" s="27"/>
      <c r="L134" s="28"/>
      <c r="M134" s="28"/>
      <c r="N134" s="28"/>
      <c r="O134" s="28"/>
      <c r="P134" s="28"/>
      <c r="Q134" s="25"/>
      <c r="R134" s="19"/>
      <c r="U134" s="52"/>
    </row>
    <row r="135" spans="2:21" x14ac:dyDescent="0.25">
      <c r="D135" s="26"/>
      <c r="F135" s="27"/>
      <c r="L135" s="28"/>
      <c r="M135" s="28"/>
      <c r="N135" s="28"/>
      <c r="O135" s="28"/>
      <c r="P135" s="28"/>
      <c r="Q135" s="25"/>
      <c r="R135" s="19"/>
      <c r="U135" s="52"/>
    </row>
    <row r="136" spans="2:21" x14ac:dyDescent="0.25">
      <c r="B136" s="5"/>
      <c r="C136" s="5"/>
      <c r="D136" s="15"/>
      <c r="E136" s="46"/>
      <c r="F136" s="16"/>
      <c r="G136" s="46"/>
      <c r="H136" s="46"/>
      <c r="I136" s="5"/>
      <c r="J136" s="46"/>
      <c r="K136" s="5"/>
      <c r="L136" s="17"/>
      <c r="M136" s="17"/>
      <c r="N136" s="17"/>
      <c r="O136" s="17"/>
      <c r="P136" s="17"/>
      <c r="Q136" s="18"/>
      <c r="R136" s="19"/>
      <c r="S136" s="5"/>
      <c r="T136" s="5"/>
      <c r="U136" s="52"/>
    </row>
    <row r="137" spans="2:21" x14ac:dyDescent="0.25">
      <c r="B137" s="5"/>
      <c r="C137" s="5"/>
      <c r="D137" s="15"/>
      <c r="E137" s="46"/>
      <c r="F137" s="16"/>
      <c r="G137" s="46"/>
      <c r="H137" s="46"/>
      <c r="I137" s="5"/>
      <c r="J137" s="46"/>
      <c r="K137" s="5"/>
      <c r="L137" s="17"/>
      <c r="M137" s="17"/>
      <c r="N137" s="17"/>
      <c r="O137" s="17"/>
      <c r="P137" s="17"/>
      <c r="Q137" s="18"/>
      <c r="R137" s="19"/>
      <c r="S137" s="5"/>
      <c r="T137" s="5"/>
      <c r="U137" s="52"/>
    </row>
    <row r="138" spans="2:21" x14ac:dyDescent="0.25">
      <c r="B138" s="5"/>
      <c r="C138" s="5"/>
      <c r="D138" s="15"/>
      <c r="E138" s="46"/>
      <c r="F138" s="16"/>
      <c r="G138" s="46"/>
      <c r="H138" s="46"/>
      <c r="I138" s="5"/>
      <c r="J138" s="46"/>
      <c r="K138" s="5"/>
      <c r="L138" s="17"/>
      <c r="M138" s="17"/>
      <c r="N138" s="17"/>
      <c r="O138" s="17"/>
      <c r="P138" s="17"/>
      <c r="Q138" s="18"/>
      <c r="R138" s="19"/>
      <c r="S138" s="5"/>
      <c r="T138" s="5"/>
      <c r="U138" s="52"/>
    </row>
    <row r="139" spans="2:21" x14ac:dyDescent="0.25">
      <c r="B139" s="5"/>
      <c r="C139" s="5"/>
      <c r="D139" s="15"/>
      <c r="E139" s="46"/>
      <c r="F139" s="16"/>
      <c r="G139" s="46"/>
      <c r="H139" s="46"/>
      <c r="I139" s="5"/>
      <c r="J139" s="46"/>
      <c r="K139" s="5"/>
      <c r="L139" s="17"/>
      <c r="M139" s="17"/>
      <c r="N139" s="17"/>
      <c r="O139" s="17"/>
      <c r="P139" s="17"/>
      <c r="Q139" s="18"/>
      <c r="R139" s="19"/>
      <c r="S139" s="5"/>
      <c r="T139" s="5"/>
      <c r="U139" s="52"/>
    </row>
    <row r="140" spans="2:21" x14ac:dyDescent="0.25">
      <c r="B140" s="5"/>
      <c r="C140" s="5"/>
      <c r="D140" s="15"/>
      <c r="E140" s="46"/>
      <c r="F140" s="16"/>
      <c r="G140" s="46"/>
      <c r="H140" s="46"/>
      <c r="I140" s="5"/>
      <c r="J140" s="46"/>
      <c r="K140" s="5"/>
      <c r="L140" s="17"/>
      <c r="M140" s="17"/>
      <c r="N140" s="17"/>
      <c r="O140" s="17"/>
      <c r="P140" s="17"/>
      <c r="Q140" s="18"/>
      <c r="R140" s="19"/>
      <c r="S140" s="5"/>
      <c r="T140" s="5"/>
      <c r="U140" s="52"/>
    </row>
    <row r="141" spans="2:21" x14ac:dyDescent="0.25">
      <c r="B141" s="5"/>
      <c r="C141" s="5"/>
      <c r="D141" s="15"/>
      <c r="E141" s="46"/>
      <c r="F141" s="16"/>
      <c r="G141" s="46"/>
      <c r="H141" s="46"/>
      <c r="I141" s="5"/>
      <c r="J141" s="46"/>
      <c r="K141" s="5"/>
      <c r="L141" s="17"/>
      <c r="M141" s="17"/>
      <c r="N141" s="17"/>
      <c r="O141" s="17"/>
      <c r="P141" s="17"/>
      <c r="Q141" s="18"/>
      <c r="R141" s="19"/>
      <c r="S141" s="5"/>
      <c r="T141" s="5"/>
      <c r="U141" s="52"/>
    </row>
    <row r="142" spans="2:21" x14ac:dyDescent="0.25">
      <c r="B142" s="5"/>
      <c r="C142" s="5"/>
      <c r="D142" s="15"/>
      <c r="E142" s="46"/>
      <c r="F142" s="16"/>
      <c r="G142" s="46"/>
      <c r="H142" s="46"/>
      <c r="I142" s="5"/>
      <c r="J142" s="46"/>
      <c r="K142" s="5"/>
      <c r="L142" s="17"/>
      <c r="M142" s="17"/>
      <c r="N142" s="17"/>
      <c r="O142" s="17"/>
      <c r="P142" s="17"/>
      <c r="Q142" s="18"/>
      <c r="R142" s="19"/>
      <c r="S142" s="5"/>
      <c r="T142" s="5"/>
      <c r="U142" s="52"/>
    </row>
    <row r="143" spans="2:21" x14ac:dyDescent="0.25">
      <c r="B143" s="5"/>
      <c r="C143" s="5"/>
      <c r="D143" s="15"/>
      <c r="E143" s="46"/>
      <c r="F143" s="16"/>
      <c r="G143" s="46"/>
      <c r="H143" s="46"/>
      <c r="I143" s="5"/>
      <c r="J143" s="46"/>
      <c r="K143" s="5"/>
      <c r="L143" s="17"/>
      <c r="M143" s="17"/>
      <c r="N143" s="17"/>
      <c r="O143" s="17"/>
      <c r="P143" s="17"/>
      <c r="Q143" s="18"/>
      <c r="R143" s="19"/>
      <c r="S143" s="5"/>
      <c r="T143" s="5"/>
      <c r="U143" s="52"/>
    </row>
    <row r="144" spans="2:21" x14ac:dyDescent="0.25">
      <c r="B144" s="5"/>
      <c r="C144" s="5"/>
      <c r="D144" s="15"/>
      <c r="E144" s="46"/>
      <c r="F144" s="16"/>
      <c r="G144" s="46"/>
      <c r="H144" s="46"/>
      <c r="I144" s="5"/>
      <c r="J144" s="46"/>
      <c r="K144" s="5"/>
      <c r="L144" s="17"/>
      <c r="M144" s="17"/>
      <c r="N144" s="17"/>
      <c r="O144" s="17"/>
      <c r="P144" s="17"/>
      <c r="Q144" s="18"/>
      <c r="R144" s="19"/>
      <c r="S144" s="5"/>
      <c r="T144" s="5"/>
      <c r="U144" s="52"/>
    </row>
    <row r="145" spans="2:21" x14ac:dyDescent="0.25">
      <c r="B145" s="5"/>
      <c r="C145" s="5"/>
      <c r="D145" s="15"/>
      <c r="E145" s="46"/>
      <c r="F145" s="16"/>
      <c r="G145" s="46"/>
      <c r="H145" s="46"/>
      <c r="I145" s="5"/>
      <c r="J145" s="46"/>
      <c r="K145" s="5"/>
      <c r="L145" s="17"/>
      <c r="M145" s="17"/>
      <c r="N145" s="17"/>
      <c r="O145" s="17"/>
      <c r="P145" s="17"/>
      <c r="Q145" s="25"/>
      <c r="R145" s="19"/>
      <c r="S145" s="5"/>
      <c r="T145" s="5"/>
      <c r="U145" s="52"/>
    </row>
    <row r="146" spans="2:21" x14ac:dyDescent="0.25">
      <c r="B146" s="5"/>
      <c r="C146" s="5"/>
      <c r="D146" s="15"/>
      <c r="E146" s="46"/>
      <c r="F146" s="16"/>
      <c r="G146" s="46"/>
      <c r="H146" s="46"/>
      <c r="I146" s="5"/>
      <c r="J146" s="46"/>
      <c r="K146" s="5"/>
      <c r="L146" s="17"/>
      <c r="M146" s="17"/>
      <c r="N146" s="17"/>
      <c r="O146" s="17"/>
      <c r="P146" s="17"/>
      <c r="Q146" s="25"/>
      <c r="R146" s="19"/>
      <c r="S146" s="5"/>
      <c r="T146" s="5"/>
      <c r="U146" s="52"/>
    </row>
    <row r="147" spans="2:21" x14ac:dyDescent="0.25">
      <c r="B147" s="5"/>
      <c r="C147" s="5"/>
      <c r="D147" s="15"/>
      <c r="E147" s="46"/>
      <c r="F147" s="16"/>
      <c r="G147" s="46"/>
      <c r="H147" s="46"/>
      <c r="I147" s="5"/>
      <c r="J147" s="46"/>
      <c r="K147" s="5"/>
      <c r="L147" s="17"/>
      <c r="M147" s="17"/>
      <c r="N147" s="17"/>
      <c r="O147" s="17"/>
      <c r="P147" s="17"/>
      <c r="Q147" s="25"/>
      <c r="R147" s="19"/>
      <c r="S147" s="5"/>
      <c r="T147" s="5"/>
      <c r="U147" s="52"/>
    </row>
    <row r="148" spans="2:21" x14ac:dyDescent="0.25">
      <c r="B148" s="5"/>
      <c r="C148" s="5"/>
      <c r="D148" s="15"/>
      <c r="E148" s="46"/>
      <c r="F148" s="16"/>
      <c r="G148" s="46"/>
      <c r="H148" s="46"/>
      <c r="I148" s="5"/>
      <c r="J148" s="46"/>
      <c r="K148" s="5"/>
      <c r="L148" s="17"/>
      <c r="M148" s="17"/>
      <c r="N148" s="17"/>
      <c r="O148" s="17"/>
      <c r="P148" s="17"/>
      <c r="Q148" s="18"/>
      <c r="R148" s="19"/>
      <c r="S148" s="5"/>
      <c r="T148" s="5"/>
      <c r="U148" s="52"/>
    </row>
    <row r="149" spans="2:21" x14ac:dyDescent="0.25">
      <c r="C149" s="5"/>
      <c r="D149" s="15"/>
      <c r="E149" s="46"/>
      <c r="F149" s="16"/>
      <c r="G149" s="46"/>
      <c r="H149" s="46"/>
      <c r="I149" s="5"/>
      <c r="J149" s="46"/>
      <c r="K149" s="5"/>
      <c r="L149" s="17"/>
      <c r="M149" s="17"/>
      <c r="N149" s="17"/>
      <c r="O149" s="17"/>
      <c r="P149" s="17"/>
      <c r="Q149" s="18"/>
      <c r="R149" s="19"/>
      <c r="S149" s="5"/>
      <c r="T149" s="5"/>
      <c r="U149" s="52"/>
    </row>
    <row r="150" spans="2:21" x14ac:dyDescent="0.25">
      <c r="B150" s="5"/>
      <c r="C150" s="5"/>
      <c r="D150" s="15"/>
      <c r="E150" s="46"/>
      <c r="F150" s="16"/>
      <c r="G150" s="46"/>
      <c r="H150" s="46"/>
      <c r="I150" s="5"/>
      <c r="J150" s="46"/>
      <c r="K150" s="5"/>
      <c r="L150" s="17"/>
      <c r="M150" s="17"/>
      <c r="N150" s="17"/>
      <c r="O150" s="17"/>
      <c r="P150" s="17"/>
      <c r="Q150" s="18"/>
      <c r="R150" s="19"/>
      <c r="S150" s="5"/>
      <c r="T150" s="5"/>
      <c r="U150" s="52"/>
    </row>
    <row r="151" spans="2:21" x14ac:dyDescent="0.25">
      <c r="B151" s="5"/>
      <c r="C151" s="5"/>
      <c r="D151" s="15"/>
      <c r="E151" s="46"/>
      <c r="F151" s="16"/>
      <c r="G151" s="46"/>
      <c r="H151" s="46"/>
      <c r="I151" s="5"/>
      <c r="J151" s="46"/>
      <c r="K151" s="5"/>
      <c r="L151" s="17"/>
      <c r="M151" s="17"/>
      <c r="N151" s="17"/>
      <c r="O151" s="17"/>
      <c r="P151" s="17"/>
      <c r="Q151" s="18"/>
      <c r="R151" s="19"/>
      <c r="S151" s="5"/>
      <c r="T151" s="5"/>
      <c r="U151" s="52"/>
    </row>
    <row r="152" spans="2:21" x14ac:dyDescent="0.25">
      <c r="B152" s="5"/>
      <c r="C152" s="5"/>
      <c r="D152" s="15"/>
      <c r="E152" s="46"/>
      <c r="F152" s="16"/>
      <c r="G152" s="46"/>
      <c r="H152" s="46"/>
      <c r="I152" s="5"/>
      <c r="J152" s="46"/>
      <c r="K152" s="5"/>
      <c r="L152" s="17"/>
      <c r="M152" s="17"/>
      <c r="N152" s="17"/>
      <c r="O152" s="17"/>
      <c r="P152" s="17"/>
      <c r="Q152" s="25"/>
      <c r="R152" s="19"/>
      <c r="S152" s="5"/>
      <c r="T152" s="5"/>
      <c r="U152" s="52"/>
    </row>
    <row r="153" spans="2:21" x14ac:dyDescent="0.25">
      <c r="B153" s="5"/>
      <c r="C153" s="5"/>
      <c r="D153" s="15"/>
      <c r="E153" s="46"/>
      <c r="F153" s="16"/>
      <c r="G153" s="46"/>
      <c r="H153" s="46"/>
      <c r="I153" s="5"/>
      <c r="J153" s="46"/>
      <c r="K153" s="5"/>
      <c r="L153" s="17"/>
      <c r="M153" s="17"/>
      <c r="N153" s="17"/>
      <c r="O153" s="17"/>
      <c r="P153" s="17"/>
      <c r="Q153" s="25"/>
      <c r="R153" s="19"/>
      <c r="S153" s="5"/>
      <c r="T153" s="5"/>
      <c r="U153" s="52"/>
    </row>
    <row r="154" spans="2:21" x14ac:dyDescent="0.25">
      <c r="B154" s="5"/>
      <c r="C154" s="5"/>
      <c r="D154" s="15"/>
      <c r="E154" s="46"/>
      <c r="F154" s="16"/>
      <c r="G154" s="46"/>
      <c r="H154" s="46"/>
      <c r="I154" s="5"/>
      <c r="J154" s="46"/>
      <c r="K154" s="5"/>
      <c r="L154" s="17"/>
      <c r="M154" s="17"/>
      <c r="N154" s="17"/>
      <c r="O154" s="17"/>
      <c r="P154" s="17"/>
      <c r="Q154" s="25"/>
      <c r="R154" s="19"/>
      <c r="S154" s="5"/>
      <c r="T154" s="5"/>
      <c r="U154" s="52"/>
    </row>
    <row r="155" spans="2:21" x14ac:dyDescent="0.25">
      <c r="B155" s="5"/>
      <c r="C155" s="5"/>
      <c r="D155" s="15"/>
      <c r="E155" s="46"/>
      <c r="F155" s="16"/>
      <c r="G155" s="46"/>
      <c r="H155" s="46"/>
      <c r="I155" s="5"/>
      <c r="J155" s="46"/>
      <c r="K155" s="5"/>
      <c r="L155" s="17"/>
      <c r="M155" s="17"/>
      <c r="N155" s="17"/>
      <c r="O155" s="17"/>
      <c r="P155" s="17"/>
      <c r="Q155" s="25"/>
      <c r="R155" s="19"/>
      <c r="S155" s="5"/>
      <c r="T155" s="5"/>
      <c r="U155" s="52"/>
    </row>
    <row r="156" spans="2:21" x14ac:dyDescent="0.25">
      <c r="B156" s="5"/>
      <c r="C156" s="5"/>
      <c r="D156" s="15"/>
      <c r="E156" s="46"/>
      <c r="F156" s="16"/>
      <c r="G156" s="46"/>
      <c r="H156" s="46"/>
      <c r="I156" s="5"/>
      <c r="J156" s="46"/>
      <c r="K156" s="5"/>
      <c r="L156" s="17"/>
      <c r="M156" s="17"/>
      <c r="N156" s="17"/>
      <c r="O156" s="17"/>
      <c r="P156" s="17"/>
      <c r="Q156" s="25"/>
      <c r="R156" s="19"/>
      <c r="S156" s="5"/>
      <c r="T156" s="5"/>
      <c r="U156" s="52"/>
    </row>
    <row r="157" spans="2:21" x14ac:dyDescent="0.25">
      <c r="B157" s="5"/>
      <c r="C157" s="5"/>
      <c r="D157" s="15"/>
      <c r="E157" s="46"/>
      <c r="F157" s="16"/>
      <c r="G157" s="46"/>
      <c r="H157" s="46"/>
      <c r="I157" s="5"/>
      <c r="J157" s="46"/>
      <c r="K157" s="5"/>
      <c r="L157" s="17"/>
      <c r="M157" s="17"/>
      <c r="N157" s="17"/>
      <c r="O157" s="17"/>
      <c r="P157" s="17"/>
      <c r="Q157" s="18"/>
      <c r="R157" s="19"/>
      <c r="S157" s="5"/>
      <c r="T157" s="5"/>
      <c r="U157" s="52"/>
    </row>
    <row r="158" spans="2:21" x14ac:dyDescent="0.25">
      <c r="B158" s="5"/>
      <c r="C158" s="5"/>
      <c r="D158" s="15"/>
      <c r="E158" s="46"/>
      <c r="F158" s="16"/>
      <c r="G158" s="46"/>
      <c r="H158" s="46"/>
      <c r="I158" s="5"/>
      <c r="J158" s="46"/>
      <c r="K158" s="5"/>
      <c r="L158" s="17"/>
      <c r="M158" s="17"/>
      <c r="N158" s="17"/>
      <c r="O158" s="17"/>
      <c r="P158" s="17"/>
      <c r="Q158" s="18"/>
      <c r="R158" s="19"/>
      <c r="S158" s="5"/>
      <c r="T158" s="5"/>
      <c r="U158" s="52"/>
    </row>
    <row r="159" spans="2:21" x14ac:dyDescent="0.25">
      <c r="B159" s="5"/>
      <c r="C159" s="5"/>
      <c r="D159" s="15"/>
      <c r="E159" s="46"/>
      <c r="F159" s="16"/>
      <c r="G159" s="46"/>
      <c r="H159" s="46"/>
      <c r="I159" s="5"/>
      <c r="J159" s="46"/>
      <c r="K159" s="5"/>
      <c r="L159" s="17"/>
      <c r="M159" s="17"/>
      <c r="N159" s="17"/>
      <c r="O159" s="17"/>
      <c r="P159" s="17"/>
      <c r="Q159" s="25"/>
      <c r="R159" s="25"/>
      <c r="S159" s="5"/>
      <c r="T159" s="5"/>
      <c r="U159" s="52"/>
    </row>
    <row r="160" spans="2:21" x14ac:dyDescent="0.25">
      <c r="B160" s="5"/>
      <c r="C160" s="5"/>
      <c r="D160" s="15"/>
      <c r="E160" s="46"/>
      <c r="F160" s="16"/>
      <c r="G160" s="46"/>
      <c r="H160" s="46"/>
      <c r="I160" s="5"/>
      <c r="J160" s="46"/>
      <c r="K160" s="5"/>
      <c r="L160" s="17"/>
      <c r="M160" s="17"/>
      <c r="N160" s="17"/>
      <c r="O160" s="17"/>
      <c r="P160" s="17"/>
      <c r="Q160" s="25"/>
      <c r="R160" s="25"/>
      <c r="S160" s="5"/>
      <c r="T160" s="5"/>
      <c r="U160" s="52"/>
    </row>
    <row r="161" spans="2:21" x14ac:dyDescent="0.25">
      <c r="B161" s="5"/>
      <c r="C161" s="5"/>
      <c r="D161" s="15"/>
      <c r="E161" s="46"/>
      <c r="F161" s="16"/>
      <c r="G161" s="46"/>
      <c r="H161" s="46"/>
      <c r="I161" s="5"/>
      <c r="J161" s="46"/>
      <c r="K161" s="5"/>
      <c r="L161" s="17"/>
      <c r="M161" s="17"/>
      <c r="N161" s="17"/>
      <c r="O161" s="17"/>
      <c r="P161" s="17"/>
      <c r="Q161" s="25"/>
      <c r="R161" s="25"/>
      <c r="S161" s="5"/>
      <c r="T161" s="5"/>
      <c r="U161" s="52"/>
    </row>
    <row r="162" spans="2:21" x14ac:dyDescent="0.25">
      <c r="B162" s="5"/>
      <c r="C162" s="5"/>
      <c r="D162" s="15"/>
      <c r="E162" s="46"/>
      <c r="F162" s="16"/>
      <c r="G162" s="46"/>
      <c r="H162" s="46"/>
      <c r="I162" s="5"/>
      <c r="J162" s="46"/>
      <c r="K162" s="5"/>
      <c r="L162" s="17"/>
      <c r="M162" s="17"/>
      <c r="N162" s="17"/>
      <c r="O162" s="17"/>
      <c r="P162" s="17"/>
      <c r="Q162" s="18"/>
      <c r="R162" s="19"/>
      <c r="S162" s="5"/>
      <c r="T162" s="5"/>
      <c r="U162" s="52"/>
    </row>
    <row r="163" spans="2:21" x14ac:dyDescent="0.25">
      <c r="B163" s="5"/>
      <c r="C163" s="5"/>
      <c r="D163" s="15"/>
      <c r="E163" s="46"/>
      <c r="F163" s="16"/>
      <c r="G163" s="46"/>
      <c r="H163" s="46"/>
      <c r="I163" s="5"/>
      <c r="J163" s="46"/>
      <c r="K163" s="5"/>
      <c r="L163" s="17"/>
      <c r="M163" s="17"/>
      <c r="N163" s="17"/>
      <c r="O163" s="17"/>
      <c r="P163" s="17"/>
      <c r="Q163" s="18"/>
      <c r="R163" s="19"/>
      <c r="S163" s="5"/>
      <c r="T163" s="5"/>
      <c r="U163" s="52"/>
    </row>
    <row r="164" spans="2:21" x14ac:dyDescent="0.25">
      <c r="B164" s="5"/>
      <c r="C164" s="5"/>
      <c r="D164" s="15"/>
      <c r="E164" s="46"/>
      <c r="F164" s="16"/>
      <c r="G164" s="46"/>
      <c r="H164" s="46"/>
      <c r="I164" s="5"/>
      <c r="J164" s="46"/>
      <c r="K164" s="5"/>
      <c r="L164" s="17"/>
      <c r="M164" s="17"/>
      <c r="N164" s="17"/>
      <c r="O164" s="17"/>
      <c r="P164" s="17"/>
      <c r="Q164" s="25"/>
      <c r="R164" s="25"/>
      <c r="S164" s="5"/>
      <c r="T164" s="5"/>
      <c r="U164" s="52"/>
    </row>
    <row r="165" spans="2:21" x14ac:dyDescent="0.25">
      <c r="B165" s="5"/>
      <c r="C165" s="5"/>
      <c r="D165" s="15"/>
      <c r="E165" s="46"/>
      <c r="F165" s="16"/>
      <c r="G165" s="46"/>
      <c r="H165" s="46"/>
      <c r="I165" s="5"/>
      <c r="J165" s="46"/>
      <c r="K165" s="5"/>
      <c r="L165" s="17"/>
      <c r="M165" s="17"/>
      <c r="N165" s="17"/>
      <c r="O165" s="17"/>
      <c r="P165" s="17"/>
      <c r="Q165" s="25"/>
      <c r="R165" s="25"/>
      <c r="S165" s="5"/>
      <c r="T165" s="5"/>
      <c r="U165" s="52"/>
    </row>
    <row r="166" spans="2:21" x14ac:dyDescent="0.25">
      <c r="B166" s="5"/>
      <c r="C166" s="5"/>
      <c r="D166" s="15"/>
      <c r="E166" s="46"/>
      <c r="F166" s="16"/>
      <c r="G166" s="46"/>
      <c r="H166" s="46"/>
      <c r="I166" s="5"/>
      <c r="J166" s="46"/>
      <c r="K166" s="5"/>
      <c r="L166" s="17"/>
      <c r="M166" s="17"/>
      <c r="N166" s="17"/>
      <c r="O166" s="17"/>
      <c r="P166" s="17"/>
      <c r="Q166" s="18"/>
      <c r="R166" s="19"/>
      <c r="S166" s="5"/>
      <c r="T166" s="5"/>
      <c r="U166" s="52"/>
    </row>
    <row r="167" spans="2:21" x14ac:dyDescent="0.25">
      <c r="B167" s="5"/>
      <c r="C167" s="5"/>
      <c r="D167" s="15"/>
      <c r="E167" s="46"/>
      <c r="F167" s="16"/>
      <c r="G167" s="46"/>
      <c r="H167" s="46"/>
      <c r="I167" s="5"/>
      <c r="J167" s="46"/>
      <c r="K167" s="5"/>
      <c r="L167" s="17"/>
      <c r="M167" s="17"/>
      <c r="N167" s="17"/>
      <c r="O167" s="17"/>
      <c r="P167" s="17"/>
      <c r="Q167" s="18"/>
      <c r="R167" s="19"/>
      <c r="S167" s="5"/>
      <c r="T167" s="5"/>
      <c r="U167" s="52"/>
    </row>
    <row r="168" spans="2:21" x14ac:dyDescent="0.25">
      <c r="B168" s="5"/>
      <c r="C168" s="5"/>
      <c r="D168" s="15"/>
      <c r="E168" s="46"/>
      <c r="F168" s="16"/>
      <c r="G168" s="46"/>
      <c r="H168" s="46"/>
      <c r="I168" s="5"/>
      <c r="J168" s="46"/>
      <c r="K168" s="5"/>
      <c r="L168" s="17"/>
      <c r="M168" s="17"/>
      <c r="N168" s="17"/>
      <c r="O168" s="17"/>
      <c r="P168" s="17"/>
      <c r="Q168" s="18"/>
      <c r="R168" s="19"/>
      <c r="S168" s="5"/>
      <c r="T168" s="5"/>
      <c r="U168" s="52"/>
    </row>
    <row r="169" spans="2:21" x14ac:dyDescent="0.25">
      <c r="B169" s="5"/>
      <c r="C169" s="5"/>
      <c r="D169" s="15"/>
      <c r="E169" s="46"/>
      <c r="F169" s="16"/>
      <c r="G169" s="46"/>
      <c r="H169" s="46"/>
      <c r="I169" s="5"/>
      <c r="J169" s="46"/>
      <c r="K169" s="5"/>
      <c r="L169" s="17"/>
      <c r="M169" s="17"/>
      <c r="N169" s="17"/>
      <c r="O169" s="17"/>
      <c r="P169" s="17"/>
      <c r="Q169" s="25"/>
      <c r="R169" s="25"/>
      <c r="S169" s="5"/>
      <c r="T169" s="5"/>
      <c r="U169" s="52"/>
    </row>
    <row r="170" spans="2:21" x14ac:dyDescent="0.25">
      <c r="B170" s="5"/>
      <c r="C170" s="5"/>
      <c r="D170" s="15"/>
      <c r="E170" s="46"/>
      <c r="F170" s="16"/>
      <c r="G170" s="46"/>
      <c r="H170" s="46"/>
      <c r="I170" s="5"/>
      <c r="J170" s="46"/>
      <c r="K170" s="5"/>
      <c r="L170" s="17"/>
      <c r="M170" s="17"/>
      <c r="N170" s="17"/>
      <c r="O170" s="17"/>
      <c r="P170" s="17"/>
      <c r="Q170" s="25"/>
      <c r="R170" s="25"/>
      <c r="S170" s="5"/>
      <c r="T170" s="5"/>
      <c r="U170" s="52"/>
    </row>
    <row r="171" spans="2:21" x14ac:dyDescent="0.25">
      <c r="B171" s="5"/>
      <c r="C171" s="5"/>
      <c r="D171" s="15"/>
      <c r="E171" s="46"/>
      <c r="F171" s="16"/>
      <c r="G171" s="46"/>
      <c r="H171" s="46"/>
      <c r="I171" s="5"/>
      <c r="J171" s="46"/>
      <c r="K171" s="5"/>
      <c r="L171" s="17"/>
      <c r="M171" s="17"/>
      <c r="N171" s="17"/>
      <c r="O171" s="17"/>
      <c r="P171" s="17"/>
      <c r="Q171" s="25"/>
      <c r="R171" s="25"/>
      <c r="S171" s="5"/>
      <c r="T171" s="5"/>
      <c r="U171" s="52"/>
    </row>
    <row r="172" spans="2:21" x14ac:dyDescent="0.25">
      <c r="B172" s="5"/>
      <c r="C172" s="5"/>
      <c r="D172" s="15"/>
      <c r="E172" s="46"/>
      <c r="F172" s="16"/>
      <c r="G172" s="46"/>
      <c r="H172" s="46"/>
      <c r="I172" s="5"/>
      <c r="J172" s="46"/>
      <c r="K172" s="5"/>
      <c r="L172" s="17"/>
      <c r="M172" s="17"/>
      <c r="N172" s="17"/>
      <c r="O172" s="17"/>
      <c r="P172" s="17"/>
      <c r="Q172" s="18"/>
      <c r="R172" s="19"/>
      <c r="S172" s="5"/>
      <c r="T172" s="5"/>
      <c r="U172" s="52"/>
    </row>
    <row r="173" spans="2:21" x14ac:dyDescent="0.25">
      <c r="B173" s="5"/>
      <c r="C173" s="5"/>
      <c r="D173" s="15"/>
      <c r="E173" s="46"/>
      <c r="F173" s="16"/>
      <c r="G173" s="46"/>
      <c r="H173" s="46"/>
      <c r="I173" s="5"/>
      <c r="J173" s="46"/>
      <c r="K173" s="5"/>
      <c r="L173" s="17"/>
      <c r="M173" s="17"/>
      <c r="N173" s="17"/>
      <c r="O173" s="17"/>
      <c r="P173" s="17"/>
      <c r="Q173" s="18"/>
      <c r="R173" s="19"/>
      <c r="S173" s="5"/>
      <c r="T173" s="5"/>
      <c r="U173" s="52"/>
    </row>
    <row r="174" spans="2:21" x14ac:dyDescent="0.25">
      <c r="B174" s="5"/>
      <c r="C174" s="5"/>
      <c r="D174" s="15"/>
      <c r="E174" s="46"/>
      <c r="F174" s="37"/>
      <c r="G174" s="46"/>
      <c r="H174" s="46"/>
      <c r="I174" s="5"/>
      <c r="J174" s="46"/>
      <c r="K174" s="5"/>
      <c r="L174" s="38"/>
      <c r="M174" s="38"/>
      <c r="N174" s="38"/>
      <c r="O174" s="38"/>
      <c r="P174" s="38"/>
      <c r="Q174" s="39"/>
      <c r="R174" s="40"/>
      <c r="S174" s="5"/>
      <c r="T174" s="5"/>
      <c r="U174" s="57"/>
    </row>
    <row r="175" spans="2:21" x14ac:dyDescent="0.25">
      <c r="B175" s="5"/>
      <c r="C175" s="5"/>
      <c r="D175" s="15"/>
      <c r="E175" s="46"/>
      <c r="F175" s="16"/>
      <c r="G175" s="46"/>
      <c r="H175" s="46"/>
      <c r="I175" s="5"/>
      <c r="J175" s="46"/>
      <c r="K175" s="5"/>
      <c r="L175" s="17"/>
      <c r="M175" s="17"/>
      <c r="N175" s="17"/>
      <c r="O175" s="17"/>
      <c r="P175" s="17"/>
      <c r="Q175" s="18"/>
      <c r="R175" s="19"/>
      <c r="S175" s="5"/>
      <c r="T175" s="5"/>
      <c r="U175" s="52"/>
    </row>
    <row r="176" spans="2:21" x14ac:dyDescent="0.25">
      <c r="B176" s="5"/>
      <c r="C176" s="5"/>
      <c r="D176" s="15"/>
      <c r="E176" s="46"/>
      <c r="F176" s="16"/>
      <c r="G176" s="46"/>
      <c r="H176" s="46"/>
      <c r="I176" s="5"/>
      <c r="J176" s="46"/>
      <c r="K176" s="5"/>
      <c r="L176" s="17"/>
      <c r="M176" s="17"/>
      <c r="N176" s="17"/>
      <c r="O176" s="17"/>
      <c r="P176" s="17"/>
      <c r="Q176" s="18"/>
      <c r="R176" s="19"/>
      <c r="S176" s="5"/>
      <c r="T176" s="5"/>
      <c r="U176" s="52"/>
    </row>
    <row r="177" spans="2:21" x14ac:dyDescent="0.25">
      <c r="B177" s="5"/>
      <c r="C177" s="5"/>
      <c r="D177" s="15"/>
      <c r="E177" s="46"/>
      <c r="F177" s="16"/>
      <c r="G177" s="46"/>
      <c r="H177" s="46"/>
      <c r="I177" s="5"/>
      <c r="J177" s="46"/>
      <c r="K177" s="5"/>
      <c r="L177" s="17"/>
      <c r="M177" s="17"/>
      <c r="N177" s="17"/>
      <c r="O177" s="17"/>
      <c r="P177" s="17"/>
      <c r="Q177" s="18"/>
      <c r="R177" s="19"/>
      <c r="S177" s="5"/>
      <c r="T177" s="5"/>
      <c r="U177" s="52"/>
    </row>
    <row r="178" spans="2:21" x14ac:dyDescent="0.25">
      <c r="B178" s="5"/>
      <c r="C178" s="5"/>
      <c r="D178" s="15"/>
      <c r="E178" s="46"/>
      <c r="F178" s="16"/>
      <c r="G178" s="46"/>
      <c r="H178" s="46"/>
      <c r="I178" s="5"/>
      <c r="J178" s="46"/>
      <c r="K178" s="5"/>
      <c r="L178" s="17"/>
      <c r="M178" s="17"/>
      <c r="N178" s="17"/>
      <c r="O178" s="17"/>
      <c r="P178" s="17"/>
      <c r="Q178" s="18"/>
      <c r="R178" s="19"/>
      <c r="S178" s="5"/>
      <c r="T178" s="5"/>
      <c r="U178" s="52"/>
    </row>
    <row r="179" spans="2:21" x14ac:dyDescent="0.25">
      <c r="B179" s="5"/>
      <c r="C179" s="5"/>
      <c r="D179" s="15"/>
      <c r="E179" s="46"/>
      <c r="F179" s="16"/>
      <c r="G179" s="46"/>
      <c r="H179" s="46"/>
      <c r="I179" s="5"/>
      <c r="J179" s="46"/>
      <c r="K179" s="5"/>
      <c r="L179" s="17"/>
      <c r="M179" s="17"/>
      <c r="N179" s="17"/>
      <c r="O179" s="17"/>
      <c r="P179" s="17"/>
      <c r="Q179" s="18"/>
      <c r="R179" s="19"/>
      <c r="S179" s="5"/>
      <c r="T179" s="5"/>
      <c r="U179" s="52"/>
    </row>
    <row r="180" spans="2:21" x14ac:dyDescent="0.25">
      <c r="B180" s="5"/>
      <c r="C180" s="5"/>
      <c r="D180" s="15"/>
      <c r="E180" s="46"/>
      <c r="F180" s="16"/>
      <c r="G180" s="46"/>
      <c r="H180" s="46"/>
      <c r="I180" s="5"/>
      <c r="J180" s="46"/>
      <c r="K180" s="5"/>
      <c r="L180" s="17"/>
      <c r="M180" s="17"/>
      <c r="N180" s="17"/>
      <c r="O180" s="17"/>
      <c r="P180" s="17"/>
      <c r="Q180" s="18"/>
      <c r="R180" s="19"/>
      <c r="S180" s="5"/>
      <c r="T180" s="5"/>
      <c r="U180" s="52"/>
    </row>
    <row r="181" spans="2:21" x14ac:dyDescent="0.25">
      <c r="B181" s="5"/>
      <c r="C181" s="5"/>
      <c r="D181" s="15"/>
      <c r="E181" s="46"/>
      <c r="F181" s="16"/>
      <c r="G181" s="46"/>
      <c r="H181" s="46"/>
      <c r="I181" s="5"/>
      <c r="J181" s="46"/>
      <c r="K181" s="5"/>
      <c r="L181" s="17"/>
      <c r="M181" s="17"/>
      <c r="N181" s="17"/>
      <c r="O181" s="17"/>
      <c r="P181" s="17"/>
      <c r="Q181" s="18"/>
      <c r="R181" s="19"/>
      <c r="S181" s="5"/>
      <c r="T181" s="5"/>
      <c r="U181" s="52"/>
    </row>
    <row r="182" spans="2:21" x14ac:dyDescent="0.25">
      <c r="B182" s="5"/>
      <c r="C182" s="5"/>
      <c r="D182" s="15"/>
      <c r="E182" s="46"/>
      <c r="F182" s="16"/>
      <c r="G182" s="46"/>
      <c r="H182" s="46"/>
      <c r="I182" s="5"/>
      <c r="J182" s="46"/>
      <c r="K182" s="5"/>
      <c r="L182" s="17"/>
      <c r="M182" s="17"/>
      <c r="N182" s="17"/>
      <c r="O182" s="17"/>
      <c r="P182" s="17"/>
      <c r="Q182" s="18"/>
      <c r="R182" s="19"/>
      <c r="S182" s="5"/>
      <c r="T182" s="5"/>
      <c r="U182" s="52"/>
    </row>
    <row r="183" spans="2:21" x14ac:dyDescent="0.25">
      <c r="C183" s="26"/>
      <c r="D183" s="1"/>
      <c r="E183" s="49"/>
      <c r="F183" s="1"/>
      <c r="H183" s="59"/>
      <c r="L183" s="51"/>
      <c r="M183" s="51"/>
      <c r="N183" s="51"/>
      <c r="O183" s="51"/>
      <c r="P183" s="51"/>
      <c r="Q183" s="32"/>
      <c r="R183" s="50"/>
      <c r="T183" s="5"/>
      <c r="U183"/>
    </row>
    <row r="185" spans="2:21" x14ac:dyDescent="0.25">
      <c r="D185" s="26"/>
      <c r="F185" s="27"/>
      <c r="L185" s="28"/>
      <c r="M185" s="28"/>
      <c r="N185" s="28"/>
      <c r="O185" s="28"/>
      <c r="P185" s="28"/>
      <c r="Q185" s="29"/>
      <c r="R185" s="19"/>
      <c r="U185" s="52"/>
    </row>
    <row r="186" spans="2:21" x14ac:dyDescent="0.25">
      <c r="B186" s="5"/>
      <c r="C186" s="5"/>
      <c r="D186" s="15"/>
      <c r="E186" s="46"/>
      <c r="F186" s="16"/>
      <c r="G186" s="46"/>
      <c r="H186" s="46"/>
      <c r="I186" s="5"/>
      <c r="J186" s="46"/>
      <c r="K186" s="5"/>
      <c r="L186" s="17"/>
      <c r="M186" s="17"/>
      <c r="N186" s="17"/>
      <c r="O186" s="17"/>
      <c r="P186" s="17"/>
      <c r="Q186" s="18"/>
      <c r="R186" s="19"/>
      <c r="S186" s="5"/>
      <c r="T186" s="5"/>
      <c r="U186" s="52"/>
    </row>
    <row r="187" spans="2:21" x14ac:dyDescent="0.25">
      <c r="D187" s="26"/>
      <c r="F187" s="27"/>
      <c r="L187" s="28"/>
      <c r="M187" s="28"/>
      <c r="N187" s="28"/>
      <c r="O187" s="28"/>
      <c r="P187" s="28"/>
      <c r="Q187" s="29"/>
      <c r="R187" s="19"/>
      <c r="U187" s="52"/>
    </row>
    <row r="188" spans="2:21" x14ac:dyDescent="0.25">
      <c r="B188" s="5"/>
      <c r="C188" s="5"/>
      <c r="D188" s="15"/>
      <c r="E188" s="46"/>
      <c r="F188" s="16"/>
      <c r="G188" s="46"/>
      <c r="H188" s="46"/>
      <c r="I188" s="5"/>
      <c r="J188" s="46"/>
      <c r="K188" s="5"/>
      <c r="L188" s="17"/>
      <c r="M188" s="17"/>
      <c r="N188" s="17"/>
      <c r="O188" s="17"/>
      <c r="P188" s="17"/>
      <c r="Q188" s="18"/>
      <c r="R188" s="19"/>
      <c r="S188" s="5"/>
      <c r="T188" s="5"/>
      <c r="U188" s="52"/>
    </row>
    <row r="190" spans="2:21" x14ac:dyDescent="0.25">
      <c r="B190" s="5"/>
      <c r="C190" s="5"/>
      <c r="D190" s="15"/>
      <c r="E190" s="46"/>
      <c r="F190" s="16"/>
      <c r="G190" s="46"/>
      <c r="H190" s="46"/>
      <c r="I190" s="5"/>
      <c r="J190" s="46"/>
      <c r="K190" s="5"/>
      <c r="L190" s="17"/>
      <c r="M190" s="17"/>
      <c r="N190" s="17"/>
      <c r="O190" s="17"/>
      <c r="P190" s="17"/>
      <c r="Q190" s="18"/>
      <c r="R190" s="19"/>
      <c r="S190" s="5"/>
      <c r="T190" s="5"/>
      <c r="U190" s="52"/>
    </row>
    <row r="191" spans="2:21" x14ac:dyDescent="0.25">
      <c r="B191" s="5"/>
      <c r="C191" s="5"/>
      <c r="D191" s="15"/>
      <c r="E191" s="46"/>
      <c r="F191" s="16"/>
      <c r="G191" s="46"/>
      <c r="H191" s="46"/>
      <c r="I191" s="5"/>
      <c r="J191" s="46"/>
      <c r="K191" s="5"/>
      <c r="L191" s="17"/>
      <c r="M191" s="17"/>
      <c r="N191" s="17"/>
      <c r="O191" s="17"/>
      <c r="P191" s="17"/>
      <c r="Q191" s="18"/>
      <c r="R191" s="19"/>
      <c r="S191" s="5"/>
      <c r="T191" s="5"/>
      <c r="U191" s="52"/>
    </row>
    <row r="192" spans="2:21" x14ac:dyDescent="0.25">
      <c r="B192" s="5"/>
      <c r="C192" s="5"/>
      <c r="D192" s="15"/>
      <c r="E192" s="46"/>
      <c r="F192" s="37"/>
      <c r="G192" s="46"/>
      <c r="H192" s="46"/>
      <c r="I192" s="5"/>
      <c r="J192" s="46"/>
      <c r="K192" s="5"/>
      <c r="L192" s="38"/>
      <c r="M192" s="38"/>
      <c r="N192" s="38"/>
      <c r="O192" s="38"/>
      <c r="P192" s="38"/>
      <c r="Q192" s="39"/>
      <c r="R192" s="40"/>
      <c r="S192" s="5"/>
      <c r="T192" s="5"/>
      <c r="U192" s="57"/>
    </row>
    <row r="193" spans="2:21" x14ac:dyDescent="0.25">
      <c r="B193" s="5"/>
      <c r="C193" s="5"/>
      <c r="D193" s="15"/>
      <c r="E193" s="46"/>
      <c r="F193" s="37"/>
      <c r="G193" s="46"/>
      <c r="H193" s="46"/>
      <c r="I193" s="5"/>
      <c r="J193" s="46"/>
      <c r="K193" s="5"/>
      <c r="L193" s="38"/>
      <c r="M193" s="38"/>
      <c r="N193" s="38"/>
      <c r="O193" s="38"/>
      <c r="P193" s="38"/>
      <c r="Q193" s="39"/>
      <c r="R193" s="40"/>
      <c r="S193" s="5"/>
      <c r="T193" s="5"/>
      <c r="U193" s="57"/>
    </row>
    <row r="194" spans="2:21" x14ac:dyDescent="0.25">
      <c r="B194" s="5"/>
      <c r="C194" s="5"/>
      <c r="D194" s="15"/>
      <c r="E194" s="46"/>
      <c r="F194" s="37"/>
      <c r="G194" s="46"/>
      <c r="H194" s="46"/>
      <c r="I194" s="5"/>
      <c r="J194" s="46"/>
      <c r="K194" s="5"/>
      <c r="L194" s="38"/>
      <c r="M194" s="38"/>
      <c r="N194" s="38"/>
      <c r="O194" s="38"/>
      <c r="P194" s="38"/>
      <c r="Q194" s="39"/>
      <c r="R194" s="40"/>
      <c r="S194" s="5"/>
      <c r="T194" s="5"/>
      <c r="U194" s="57"/>
    </row>
    <row r="195" spans="2:21" x14ac:dyDescent="0.25">
      <c r="B195" s="5"/>
      <c r="C195" s="5"/>
      <c r="D195" s="15"/>
      <c r="E195" s="46"/>
      <c r="F195" s="16"/>
      <c r="G195" s="46"/>
      <c r="H195" s="46"/>
      <c r="I195" s="5"/>
      <c r="J195" s="46"/>
      <c r="K195" s="5"/>
      <c r="L195" s="17"/>
      <c r="M195" s="17"/>
      <c r="N195" s="17"/>
      <c r="O195" s="17"/>
      <c r="P195" s="17"/>
      <c r="Q195" s="18"/>
      <c r="R195" s="19"/>
      <c r="S195" s="5"/>
      <c r="T195" s="5"/>
      <c r="U195" s="52"/>
    </row>
    <row r="196" spans="2:21" x14ac:dyDescent="0.25">
      <c r="B196" s="5"/>
      <c r="C196" s="5"/>
      <c r="D196" s="15"/>
      <c r="E196" s="46"/>
      <c r="F196" s="16"/>
      <c r="G196" s="46"/>
      <c r="H196" s="46"/>
      <c r="I196" s="5"/>
      <c r="J196" s="46"/>
      <c r="K196" s="5"/>
      <c r="L196" s="17"/>
      <c r="M196" s="17"/>
      <c r="N196" s="17"/>
      <c r="O196" s="17"/>
      <c r="P196" s="17"/>
      <c r="Q196" s="18"/>
      <c r="R196" s="19"/>
      <c r="S196" s="5"/>
      <c r="T196" s="5"/>
      <c r="U196" s="52"/>
    </row>
    <row r="197" spans="2:21" x14ac:dyDescent="0.25">
      <c r="B197" s="5"/>
      <c r="C197" s="5"/>
      <c r="D197" s="15"/>
      <c r="E197" s="46"/>
      <c r="F197" s="16"/>
      <c r="G197" s="46"/>
      <c r="H197" s="46"/>
      <c r="I197" s="5"/>
      <c r="J197" s="46"/>
      <c r="K197" s="5"/>
      <c r="L197" s="17"/>
      <c r="M197" s="17"/>
      <c r="N197" s="17"/>
      <c r="O197" s="17"/>
      <c r="P197" s="17"/>
      <c r="Q197" s="18"/>
      <c r="R197" s="19"/>
      <c r="S197" s="5"/>
      <c r="T197" s="5"/>
      <c r="U197" s="52"/>
    </row>
    <row r="198" spans="2:21" x14ac:dyDescent="0.25">
      <c r="B198" s="5"/>
      <c r="C198" s="5"/>
      <c r="D198" s="15"/>
      <c r="E198" s="46"/>
      <c r="F198" s="16"/>
      <c r="G198" s="46"/>
      <c r="H198" s="46"/>
      <c r="I198" s="5"/>
      <c r="J198" s="46"/>
      <c r="K198" s="5"/>
      <c r="L198" s="17"/>
      <c r="M198" s="17"/>
      <c r="N198" s="17"/>
      <c r="O198" s="17"/>
      <c r="P198" s="17"/>
      <c r="Q198" s="18"/>
      <c r="R198" s="19"/>
      <c r="S198" s="5"/>
      <c r="T198" s="5"/>
      <c r="U198" s="52"/>
    </row>
    <row r="199" spans="2:21" x14ac:dyDescent="0.25">
      <c r="B199" s="5"/>
      <c r="C199" s="5"/>
      <c r="D199" s="15"/>
      <c r="E199" s="46"/>
      <c r="F199" s="16"/>
      <c r="G199" s="46"/>
      <c r="H199" s="46"/>
      <c r="I199" s="5"/>
      <c r="J199" s="46"/>
      <c r="K199" s="5"/>
      <c r="L199" s="17"/>
      <c r="M199" s="17"/>
      <c r="N199" s="17"/>
      <c r="O199" s="17"/>
      <c r="P199" s="17"/>
      <c r="Q199" s="18"/>
      <c r="R199" s="19"/>
      <c r="S199" s="5"/>
      <c r="T199" s="5"/>
      <c r="U199" s="52"/>
    </row>
    <row r="200" spans="2:21" x14ac:dyDescent="0.25">
      <c r="B200" s="5"/>
      <c r="C200" s="5"/>
      <c r="D200" s="15"/>
      <c r="E200" s="46"/>
      <c r="F200" s="16"/>
      <c r="G200" s="46"/>
      <c r="H200" s="46"/>
      <c r="I200" s="5"/>
      <c r="J200" s="46"/>
      <c r="K200" s="5"/>
      <c r="L200" s="17"/>
      <c r="M200" s="17"/>
      <c r="N200" s="17"/>
      <c r="O200" s="17"/>
      <c r="P200" s="17"/>
      <c r="Q200" s="25"/>
      <c r="R200" s="19"/>
      <c r="S200" s="5"/>
      <c r="T200" s="5"/>
      <c r="U200" s="52"/>
    </row>
    <row r="201" spans="2:21" x14ac:dyDescent="0.25">
      <c r="B201" s="5"/>
      <c r="C201" s="5"/>
      <c r="D201" s="15"/>
      <c r="E201" s="46"/>
      <c r="F201" s="16"/>
      <c r="G201" s="46"/>
      <c r="H201" s="46"/>
      <c r="I201" s="5"/>
      <c r="J201" s="46"/>
      <c r="K201" s="5"/>
      <c r="L201" s="17"/>
      <c r="M201" s="17"/>
      <c r="N201" s="17"/>
      <c r="O201" s="17"/>
      <c r="P201" s="17"/>
      <c r="Q201" s="25"/>
      <c r="R201" s="19"/>
      <c r="S201" s="5"/>
      <c r="T201" s="5"/>
      <c r="U201" s="52"/>
    </row>
    <row r="202" spans="2:21" x14ac:dyDescent="0.25">
      <c r="B202" s="5"/>
      <c r="C202" s="5"/>
      <c r="D202" s="15"/>
      <c r="E202" s="46"/>
      <c r="F202" s="16"/>
      <c r="G202" s="46"/>
      <c r="H202" s="46"/>
      <c r="I202" s="5"/>
      <c r="J202" s="46"/>
      <c r="K202" s="5"/>
      <c r="L202" s="17"/>
      <c r="M202" s="17"/>
      <c r="N202" s="17"/>
      <c r="O202" s="17"/>
      <c r="P202" s="17"/>
      <c r="Q202" s="25"/>
      <c r="R202" s="19"/>
      <c r="S202" s="5"/>
      <c r="T202" s="5"/>
      <c r="U202" s="52"/>
    </row>
    <row r="204" spans="2:21" x14ac:dyDescent="0.25">
      <c r="B204" s="5"/>
      <c r="C204" s="5"/>
      <c r="D204" s="15"/>
      <c r="E204" s="46"/>
      <c r="F204" s="16"/>
      <c r="G204" s="46"/>
      <c r="H204" s="46"/>
      <c r="I204" s="5"/>
      <c r="J204" s="46"/>
      <c r="K204" s="5"/>
      <c r="L204" s="17"/>
      <c r="M204" s="17"/>
      <c r="N204" s="17"/>
      <c r="O204" s="17"/>
      <c r="P204" s="17"/>
      <c r="Q204" s="25"/>
      <c r="R204" s="19"/>
      <c r="S204" s="5"/>
      <c r="T204" s="5"/>
      <c r="U204" s="52"/>
    </row>
    <row r="205" spans="2:21" x14ac:dyDescent="0.25">
      <c r="B205" s="5"/>
      <c r="C205" s="5"/>
      <c r="D205" s="15"/>
      <c r="E205" s="46"/>
      <c r="F205" s="16"/>
      <c r="G205" s="46"/>
      <c r="H205" s="46"/>
      <c r="I205" s="5"/>
      <c r="J205" s="46"/>
      <c r="K205" s="5"/>
      <c r="L205" s="17"/>
      <c r="M205" s="17"/>
      <c r="N205" s="17"/>
      <c r="O205" s="17"/>
      <c r="P205" s="17"/>
      <c r="Q205" s="25"/>
      <c r="R205" s="19"/>
      <c r="S205" s="5"/>
      <c r="T205" s="5"/>
      <c r="U205" s="52"/>
    </row>
    <row r="206" spans="2:21" x14ac:dyDescent="0.25">
      <c r="B206" s="5"/>
      <c r="C206" s="5"/>
      <c r="D206" s="15"/>
      <c r="E206" s="46"/>
      <c r="F206" s="16"/>
      <c r="G206" s="46"/>
      <c r="H206" s="46"/>
      <c r="I206" s="5"/>
      <c r="J206" s="46"/>
      <c r="K206" s="5"/>
      <c r="L206" s="17"/>
      <c r="M206" s="17"/>
      <c r="N206" s="17"/>
      <c r="O206" s="17"/>
      <c r="P206" s="17"/>
      <c r="Q206" s="18"/>
      <c r="R206" s="19"/>
      <c r="S206" s="5"/>
      <c r="T206" s="5"/>
      <c r="U206" s="52"/>
    </row>
    <row r="207" spans="2:21" x14ac:dyDescent="0.25">
      <c r="B207" s="5"/>
      <c r="C207" s="5"/>
      <c r="D207" s="15"/>
      <c r="E207" s="46"/>
      <c r="F207" s="16"/>
      <c r="G207" s="46"/>
      <c r="H207" s="46"/>
      <c r="I207" s="5"/>
      <c r="J207" s="46"/>
      <c r="K207" s="5"/>
      <c r="L207" s="17"/>
      <c r="M207" s="17"/>
      <c r="N207" s="17"/>
      <c r="O207" s="17"/>
      <c r="P207" s="17"/>
      <c r="Q207" s="18"/>
      <c r="R207" s="19"/>
      <c r="S207" s="5"/>
      <c r="T207" s="5"/>
      <c r="U207" s="52"/>
    </row>
    <row r="208" spans="2:21" x14ac:dyDescent="0.25">
      <c r="B208" s="5"/>
      <c r="C208" s="5"/>
      <c r="D208" s="15"/>
      <c r="E208" s="46"/>
      <c r="F208" s="16"/>
      <c r="G208" s="46"/>
      <c r="H208" s="46"/>
      <c r="I208" s="5"/>
      <c r="J208" s="46"/>
      <c r="K208" s="5"/>
      <c r="L208" s="17"/>
      <c r="M208" s="17"/>
      <c r="N208" s="17"/>
      <c r="O208" s="17"/>
      <c r="P208" s="17"/>
      <c r="Q208" s="18"/>
      <c r="R208" s="19"/>
      <c r="S208" s="5"/>
      <c r="T208" s="5"/>
      <c r="U208" s="52"/>
    </row>
    <row r="209" spans="2:21" x14ac:dyDescent="0.25">
      <c r="B209" s="5"/>
      <c r="C209" s="5"/>
      <c r="D209" s="15"/>
      <c r="E209" s="46"/>
      <c r="F209" s="16"/>
      <c r="G209" s="46"/>
      <c r="H209" s="46"/>
      <c r="I209" s="5"/>
      <c r="J209" s="46"/>
      <c r="K209" s="5"/>
      <c r="L209" s="17"/>
      <c r="M209" s="17"/>
      <c r="N209" s="17"/>
      <c r="O209" s="17"/>
      <c r="P209" s="17"/>
      <c r="Q209" s="25"/>
      <c r="R209" s="19"/>
      <c r="S209" s="5"/>
      <c r="T209" s="5"/>
      <c r="U209" s="52"/>
    </row>
    <row r="210" spans="2:21" x14ac:dyDescent="0.25">
      <c r="B210" s="5"/>
      <c r="C210" s="5"/>
      <c r="D210" s="15"/>
      <c r="E210" s="46"/>
      <c r="F210" s="16"/>
      <c r="G210" s="46"/>
      <c r="H210" s="46"/>
      <c r="I210" s="5"/>
      <c r="J210" s="46"/>
      <c r="K210" s="5"/>
      <c r="L210" s="17"/>
      <c r="M210" s="17"/>
      <c r="N210" s="17"/>
      <c r="O210" s="17"/>
      <c r="P210" s="17"/>
      <c r="Q210" s="25"/>
      <c r="R210" s="19"/>
      <c r="S210" s="5"/>
      <c r="T210" s="5"/>
      <c r="U210" s="52"/>
    </row>
    <row r="211" spans="2:21" x14ac:dyDescent="0.25">
      <c r="B211" s="5"/>
      <c r="C211" s="5"/>
      <c r="D211" s="15"/>
      <c r="E211" s="46"/>
      <c r="F211" s="16"/>
      <c r="G211" s="46"/>
      <c r="H211" s="46"/>
      <c r="I211" s="5"/>
      <c r="J211" s="46"/>
      <c r="K211" s="5"/>
      <c r="L211" s="17"/>
      <c r="M211" s="17"/>
      <c r="N211" s="17"/>
      <c r="O211" s="17"/>
      <c r="P211" s="17"/>
      <c r="Q211" s="25"/>
      <c r="R211" s="19"/>
      <c r="S211" s="5"/>
      <c r="T211" s="5"/>
      <c r="U211" s="52"/>
    </row>
    <row r="212" spans="2:21" x14ac:dyDescent="0.25">
      <c r="B212" s="5"/>
      <c r="C212" s="5"/>
      <c r="D212" s="15"/>
      <c r="E212" s="46"/>
      <c r="F212" s="16"/>
      <c r="G212" s="46"/>
      <c r="H212" s="46"/>
      <c r="I212" s="5"/>
      <c r="J212" s="46"/>
      <c r="K212" s="5"/>
      <c r="L212" s="17"/>
      <c r="M212" s="17"/>
      <c r="N212" s="17"/>
      <c r="O212" s="17"/>
      <c r="P212" s="17"/>
      <c r="Q212" s="25"/>
      <c r="R212" s="19"/>
      <c r="S212" s="5"/>
      <c r="T212" s="5"/>
      <c r="U212" s="52"/>
    </row>
    <row r="213" spans="2:21" x14ac:dyDescent="0.25">
      <c r="D213" s="26"/>
      <c r="F213" s="27"/>
      <c r="L213" s="28"/>
      <c r="M213" s="28"/>
      <c r="N213" s="28"/>
      <c r="O213" s="28"/>
      <c r="P213" s="28"/>
      <c r="Q213" s="29"/>
      <c r="R213" s="19"/>
    </row>
    <row r="214" spans="2:21" x14ac:dyDescent="0.25">
      <c r="B214" s="5"/>
      <c r="C214" s="5"/>
      <c r="D214" s="15"/>
      <c r="E214" s="46"/>
      <c r="F214" s="16"/>
      <c r="G214" s="46"/>
      <c r="H214" s="46"/>
      <c r="I214" s="5"/>
      <c r="J214" s="46"/>
      <c r="K214" s="5"/>
      <c r="L214" s="17"/>
      <c r="M214" s="17"/>
      <c r="N214" s="17"/>
      <c r="O214" s="17"/>
      <c r="P214" s="17"/>
      <c r="Q214" s="18"/>
      <c r="R214" s="19"/>
      <c r="S214" s="5"/>
      <c r="T214" s="5"/>
      <c r="U214" s="52"/>
    </row>
    <row r="215" spans="2:21" x14ac:dyDescent="0.25">
      <c r="B215" s="5"/>
      <c r="C215" s="5"/>
      <c r="D215" s="15"/>
      <c r="E215" s="46"/>
      <c r="F215" s="16"/>
      <c r="G215" s="46"/>
      <c r="H215" s="46"/>
      <c r="I215" s="5"/>
      <c r="J215" s="46"/>
      <c r="K215" s="5"/>
      <c r="L215" s="17"/>
      <c r="M215" s="17"/>
      <c r="N215" s="17"/>
      <c r="O215" s="17"/>
      <c r="P215" s="17"/>
      <c r="Q215" s="18"/>
      <c r="R215" s="19"/>
      <c r="S215" s="5"/>
      <c r="T215" s="5"/>
      <c r="U215" s="52"/>
    </row>
    <row r="216" spans="2:21" x14ac:dyDescent="0.25">
      <c r="B216" s="5"/>
      <c r="C216" s="5"/>
      <c r="D216" s="15"/>
      <c r="E216" s="46"/>
      <c r="F216" s="16"/>
      <c r="G216" s="46"/>
      <c r="H216" s="46"/>
      <c r="I216" s="5"/>
      <c r="J216" s="46"/>
      <c r="K216" s="5"/>
      <c r="L216" s="17"/>
      <c r="M216" s="17"/>
      <c r="N216" s="17"/>
      <c r="O216" s="17"/>
      <c r="P216" s="17"/>
      <c r="Q216" s="25"/>
      <c r="R216" s="19"/>
      <c r="S216" s="5"/>
      <c r="T216" s="5"/>
      <c r="U216" s="52"/>
    </row>
    <row r="217" spans="2:21" x14ac:dyDescent="0.25">
      <c r="B217" s="5"/>
      <c r="C217" s="5"/>
      <c r="D217" s="15"/>
      <c r="E217" s="46"/>
      <c r="F217" s="16"/>
      <c r="G217" s="46"/>
      <c r="H217" s="46"/>
      <c r="I217" s="5"/>
      <c r="J217" s="46"/>
      <c r="K217" s="5"/>
      <c r="L217" s="17"/>
      <c r="M217" s="17"/>
      <c r="N217" s="17"/>
      <c r="O217" s="17"/>
      <c r="P217" s="17"/>
      <c r="Q217" s="18"/>
      <c r="R217" s="19"/>
      <c r="S217" s="5"/>
      <c r="T217" s="5"/>
      <c r="U217" s="52"/>
    </row>
    <row r="218" spans="2:21" x14ac:dyDescent="0.25">
      <c r="B218" s="5"/>
      <c r="C218" s="5"/>
      <c r="D218" s="15"/>
      <c r="E218" s="46"/>
      <c r="F218" s="16"/>
      <c r="G218" s="46"/>
      <c r="H218" s="46"/>
      <c r="I218" s="5"/>
      <c r="J218" s="46"/>
      <c r="K218" s="5"/>
      <c r="L218" s="17"/>
      <c r="M218" s="17"/>
      <c r="N218" s="17"/>
      <c r="O218" s="17"/>
      <c r="P218" s="17"/>
      <c r="Q218" s="18"/>
      <c r="R218" s="19"/>
      <c r="S218" s="5"/>
      <c r="T218" s="5"/>
      <c r="U218" s="52"/>
    </row>
    <row r="219" spans="2:21" x14ac:dyDescent="0.25">
      <c r="B219" s="5"/>
      <c r="C219" s="5"/>
      <c r="D219" s="15"/>
      <c r="E219" s="46"/>
      <c r="F219" s="37"/>
      <c r="G219" s="46"/>
      <c r="H219" s="46"/>
      <c r="I219" s="5"/>
      <c r="J219" s="46"/>
      <c r="K219" s="5"/>
      <c r="L219" s="38"/>
      <c r="M219" s="38"/>
      <c r="N219" s="38"/>
      <c r="O219" s="38"/>
      <c r="P219" s="38"/>
      <c r="Q219" s="39"/>
      <c r="R219" s="40"/>
      <c r="S219" s="5"/>
      <c r="T219" s="5"/>
      <c r="U219" s="57"/>
    </row>
    <row r="220" spans="2:21" x14ac:dyDescent="0.25">
      <c r="B220" s="5"/>
      <c r="C220" s="5"/>
      <c r="D220" s="15"/>
      <c r="E220" s="46"/>
      <c r="F220" s="16"/>
      <c r="G220" s="46"/>
      <c r="H220" s="46"/>
      <c r="I220" s="5"/>
      <c r="J220" s="46"/>
      <c r="K220" s="5"/>
      <c r="L220" s="17"/>
      <c r="M220" s="17"/>
      <c r="N220" s="17"/>
      <c r="O220" s="17"/>
      <c r="P220" s="17"/>
      <c r="Q220" s="18"/>
      <c r="R220" s="19"/>
      <c r="S220" s="5"/>
      <c r="T220" s="5"/>
      <c r="U220" s="52"/>
    </row>
    <row r="221" spans="2:21" x14ac:dyDescent="0.25">
      <c r="B221" s="5"/>
      <c r="C221" s="5"/>
      <c r="D221" s="15"/>
      <c r="E221" s="46"/>
      <c r="F221" s="37"/>
      <c r="G221" s="46"/>
      <c r="H221" s="46"/>
      <c r="I221" s="5"/>
      <c r="J221" s="46"/>
      <c r="K221" s="5"/>
      <c r="L221" s="38"/>
      <c r="M221" s="38"/>
      <c r="N221" s="38"/>
      <c r="O221" s="38"/>
      <c r="P221" s="38"/>
      <c r="Q221" s="18"/>
      <c r="R221" s="19"/>
      <c r="S221" s="5"/>
      <c r="T221" s="5"/>
      <c r="U221" s="57"/>
    </row>
    <row r="222" spans="2:21" x14ac:dyDescent="0.25">
      <c r="B222" s="5"/>
      <c r="C222" s="5"/>
      <c r="D222" s="15"/>
      <c r="E222" s="46"/>
      <c r="F222" s="16"/>
      <c r="G222" s="46"/>
      <c r="H222" s="46"/>
      <c r="I222" s="5"/>
      <c r="J222" s="46"/>
      <c r="K222" s="5"/>
      <c r="L222" s="17"/>
      <c r="M222" s="17"/>
      <c r="N222" s="17"/>
      <c r="O222" s="17"/>
      <c r="P222" s="17"/>
      <c r="Q222" s="18"/>
      <c r="R222" s="19"/>
      <c r="S222" s="5"/>
      <c r="T222" s="5"/>
      <c r="U222" s="52"/>
    </row>
    <row r="223" spans="2:21" x14ac:dyDescent="0.25">
      <c r="B223" s="5"/>
      <c r="C223" s="5"/>
      <c r="D223" s="15"/>
      <c r="E223" s="46"/>
      <c r="F223" s="16"/>
      <c r="G223" s="46"/>
      <c r="H223" s="46"/>
      <c r="I223" s="5"/>
      <c r="J223" s="46"/>
      <c r="K223" s="5"/>
      <c r="L223" s="17"/>
      <c r="M223" s="17"/>
      <c r="N223" s="17"/>
      <c r="O223" s="17"/>
      <c r="P223" s="17"/>
      <c r="Q223" s="18"/>
      <c r="R223" s="19"/>
      <c r="S223" s="5"/>
      <c r="T223" s="5"/>
      <c r="U223" s="52"/>
    </row>
    <row r="224" spans="2:21" x14ac:dyDescent="0.25">
      <c r="B224" s="5"/>
      <c r="C224" s="5"/>
      <c r="D224" s="15"/>
      <c r="E224" s="46"/>
      <c r="F224" s="37"/>
      <c r="G224" s="46"/>
      <c r="H224" s="46"/>
      <c r="I224" s="5"/>
      <c r="J224" s="46"/>
      <c r="K224" s="5"/>
      <c r="L224" s="38"/>
      <c r="M224" s="38"/>
      <c r="N224" s="38"/>
      <c r="O224" s="38"/>
      <c r="P224" s="38"/>
      <c r="Q224" s="39"/>
      <c r="R224" s="40"/>
      <c r="S224" s="5"/>
      <c r="T224" s="5"/>
      <c r="U224" s="57"/>
    </row>
    <row r="225" spans="2:21" x14ac:dyDescent="0.25">
      <c r="B225" s="5"/>
      <c r="C225" s="5"/>
      <c r="D225" s="15"/>
      <c r="E225" s="46"/>
      <c r="F225" s="37"/>
      <c r="G225" s="46"/>
      <c r="H225" s="46"/>
      <c r="I225" s="5"/>
      <c r="J225" s="46"/>
      <c r="K225" s="5"/>
      <c r="L225" s="38"/>
      <c r="M225" s="38"/>
      <c r="N225" s="38"/>
      <c r="O225" s="38"/>
      <c r="P225" s="38"/>
      <c r="Q225" s="39"/>
      <c r="R225" s="40"/>
      <c r="S225" s="5"/>
      <c r="T225" s="5"/>
      <c r="U225" s="57"/>
    </row>
    <row r="226" spans="2:21" x14ac:dyDescent="0.25">
      <c r="B226" s="5"/>
      <c r="C226" s="5"/>
      <c r="D226" s="15"/>
      <c r="E226" s="46"/>
      <c r="F226" s="16"/>
      <c r="G226" s="46"/>
      <c r="H226" s="46"/>
      <c r="I226" s="5"/>
      <c r="J226" s="46"/>
      <c r="K226" s="5"/>
      <c r="L226" s="17"/>
      <c r="M226" s="17"/>
      <c r="N226" s="17"/>
      <c r="O226" s="17"/>
      <c r="P226" s="17"/>
      <c r="Q226" s="25"/>
      <c r="R226" s="25"/>
      <c r="S226" s="5"/>
      <c r="T226" s="5"/>
      <c r="U226" s="52"/>
    </row>
    <row r="227" spans="2:21" x14ac:dyDescent="0.25">
      <c r="B227" s="5"/>
      <c r="C227" s="5"/>
      <c r="D227" s="15"/>
      <c r="E227" s="46"/>
      <c r="F227" s="16"/>
      <c r="G227" s="46"/>
      <c r="H227" s="46"/>
      <c r="I227" s="5"/>
      <c r="J227" s="46"/>
      <c r="K227" s="5"/>
      <c r="L227" s="17"/>
      <c r="M227" s="17"/>
      <c r="N227" s="17"/>
      <c r="O227" s="17"/>
      <c r="P227" s="17"/>
      <c r="Q227" s="25"/>
      <c r="R227" s="19"/>
      <c r="S227" s="5"/>
      <c r="T227" s="5"/>
      <c r="U227" s="52"/>
    </row>
    <row r="228" spans="2:21" x14ac:dyDescent="0.25">
      <c r="B228" s="5"/>
      <c r="C228" s="5"/>
      <c r="D228" s="15"/>
      <c r="E228" s="46"/>
      <c r="F228" s="16"/>
      <c r="G228" s="46"/>
      <c r="H228" s="46"/>
      <c r="I228" s="5"/>
      <c r="J228" s="46"/>
      <c r="K228" s="5"/>
      <c r="L228" s="17"/>
      <c r="M228" s="17"/>
      <c r="N228" s="17"/>
      <c r="O228" s="17"/>
      <c r="P228" s="17"/>
      <c r="Q228" s="18"/>
      <c r="R228" s="19"/>
      <c r="S228" s="5"/>
      <c r="T228" s="5"/>
      <c r="U228" s="52"/>
    </row>
    <row r="229" spans="2:21" x14ac:dyDescent="0.25">
      <c r="B229" s="5"/>
      <c r="C229" s="5"/>
      <c r="D229" s="15"/>
      <c r="E229" s="46"/>
      <c r="F229" s="16"/>
      <c r="G229" s="46"/>
      <c r="H229" s="46"/>
      <c r="I229" s="5"/>
      <c r="J229" s="46"/>
      <c r="K229" s="5"/>
      <c r="L229" s="17"/>
      <c r="M229" s="17"/>
      <c r="N229" s="17"/>
      <c r="O229" s="17"/>
      <c r="P229" s="17"/>
      <c r="Q229" s="18"/>
      <c r="R229" s="19"/>
      <c r="S229" s="5"/>
      <c r="T229" s="5"/>
      <c r="U229" s="52"/>
    </row>
    <row r="230" spans="2:21" x14ac:dyDescent="0.25">
      <c r="B230" s="5"/>
      <c r="C230" s="5"/>
      <c r="D230" s="15"/>
      <c r="E230" s="46"/>
      <c r="F230" s="16"/>
      <c r="G230" s="46"/>
      <c r="H230" s="46"/>
      <c r="I230" s="5"/>
      <c r="J230" s="46"/>
      <c r="K230" s="5"/>
      <c r="L230" s="17"/>
      <c r="M230" s="17"/>
      <c r="N230" s="17"/>
      <c r="O230" s="17"/>
      <c r="P230" s="17"/>
      <c r="Q230" s="18"/>
      <c r="R230" s="19"/>
      <c r="S230" s="5"/>
      <c r="T230" s="5"/>
      <c r="U230" s="52"/>
    </row>
    <row r="231" spans="2:21" x14ac:dyDescent="0.25">
      <c r="B231" s="5"/>
      <c r="C231" s="5"/>
      <c r="D231" s="15"/>
      <c r="E231" s="46"/>
      <c r="F231" s="16"/>
      <c r="G231" s="46"/>
      <c r="H231" s="46"/>
      <c r="I231" s="5"/>
      <c r="J231" s="46"/>
      <c r="K231" s="5"/>
      <c r="L231" s="17"/>
      <c r="M231" s="17"/>
      <c r="N231" s="17"/>
      <c r="O231" s="17"/>
      <c r="P231" s="17"/>
      <c r="Q231" s="18"/>
      <c r="R231" s="19"/>
      <c r="S231" s="5"/>
      <c r="T231" s="5"/>
      <c r="U231" s="52"/>
    </row>
    <row r="232" spans="2:21" x14ac:dyDescent="0.25">
      <c r="B232" s="5"/>
      <c r="C232" s="5"/>
      <c r="D232" s="15"/>
      <c r="E232" s="46"/>
      <c r="F232" s="16"/>
      <c r="G232" s="46"/>
      <c r="H232" s="46"/>
      <c r="I232" s="5"/>
      <c r="J232" s="46"/>
      <c r="K232" s="5"/>
      <c r="L232" s="17"/>
      <c r="M232" s="17"/>
      <c r="N232" s="17"/>
      <c r="O232" s="17"/>
      <c r="P232" s="17"/>
      <c r="Q232" s="18"/>
      <c r="R232" s="19"/>
      <c r="S232" s="5"/>
      <c r="T232" s="5"/>
      <c r="U232" s="52"/>
    </row>
    <row r="233" spans="2:21" x14ac:dyDescent="0.25">
      <c r="B233" s="5"/>
      <c r="C233" s="5"/>
      <c r="D233" s="15"/>
      <c r="E233" s="46"/>
      <c r="F233" s="16"/>
      <c r="G233" s="46"/>
      <c r="H233" s="46"/>
      <c r="I233" s="5"/>
      <c r="J233" s="46"/>
      <c r="K233" s="5"/>
      <c r="L233" s="17"/>
      <c r="M233" s="17"/>
      <c r="N233" s="17"/>
      <c r="O233" s="17"/>
      <c r="P233" s="17"/>
      <c r="Q233" s="18"/>
      <c r="R233" s="19"/>
      <c r="S233" s="5"/>
      <c r="T233" s="5"/>
      <c r="U233" s="52"/>
    </row>
    <row r="234" spans="2:21" x14ac:dyDescent="0.25">
      <c r="B234" s="5"/>
      <c r="C234" s="5"/>
      <c r="D234" s="15"/>
      <c r="E234" s="46"/>
      <c r="F234" s="16"/>
      <c r="G234" s="46"/>
      <c r="H234" s="46"/>
      <c r="I234" s="5"/>
      <c r="J234" s="46"/>
      <c r="K234" s="5"/>
      <c r="L234" s="17"/>
      <c r="M234" s="17"/>
      <c r="N234" s="17"/>
      <c r="O234" s="17"/>
      <c r="P234" s="17"/>
      <c r="Q234" s="18"/>
      <c r="R234" s="19"/>
      <c r="S234" s="5"/>
      <c r="T234" s="5"/>
      <c r="U234" s="52"/>
    </row>
    <row r="235" spans="2:21" x14ac:dyDescent="0.25">
      <c r="B235" s="5"/>
      <c r="C235" s="5"/>
      <c r="D235" s="15"/>
      <c r="E235" s="46"/>
      <c r="F235" s="16"/>
      <c r="G235" s="46"/>
      <c r="H235" s="46"/>
      <c r="I235" s="5"/>
      <c r="J235" s="46"/>
      <c r="K235" s="5"/>
      <c r="L235" s="17"/>
      <c r="M235" s="17"/>
      <c r="N235" s="17"/>
      <c r="O235" s="17"/>
      <c r="P235" s="17"/>
      <c r="Q235" s="18"/>
      <c r="R235" s="19"/>
      <c r="S235" s="5"/>
      <c r="T235" s="5"/>
      <c r="U235" s="52"/>
    </row>
    <row r="236" spans="2:21" x14ac:dyDescent="0.25">
      <c r="B236" s="5"/>
      <c r="C236" s="5"/>
      <c r="D236" s="15"/>
      <c r="E236" s="46"/>
      <c r="F236" s="16"/>
      <c r="G236" s="46"/>
      <c r="H236" s="46"/>
      <c r="I236" s="5"/>
      <c r="J236" s="46"/>
      <c r="K236" s="5"/>
      <c r="L236" s="17"/>
      <c r="M236" s="17"/>
      <c r="N236" s="17"/>
      <c r="O236" s="17"/>
      <c r="P236" s="17"/>
      <c r="Q236" s="18"/>
      <c r="R236" s="19"/>
      <c r="S236" s="5"/>
      <c r="T236" s="5"/>
      <c r="U236" s="52"/>
    </row>
    <row r="237" spans="2:21" x14ac:dyDescent="0.25">
      <c r="B237" s="5"/>
      <c r="C237" s="5"/>
      <c r="D237" s="15"/>
      <c r="E237" s="46"/>
      <c r="F237" s="16"/>
      <c r="G237" s="46"/>
      <c r="H237" s="46"/>
      <c r="I237" s="5"/>
      <c r="J237" s="46"/>
      <c r="K237" s="5"/>
      <c r="L237" s="17"/>
      <c r="M237" s="17"/>
      <c r="N237" s="17"/>
      <c r="O237" s="17"/>
      <c r="P237" s="17"/>
      <c r="Q237" s="18"/>
      <c r="R237" s="19"/>
      <c r="S237" s="5"/>
      <c r="T237" s="5"/>
      <c r="U237" s="52"/>
    </row>
    <row r="238" spans="2:21" x14ac:dyDescent="0.25">
      <c r="B238" s="42"/>
      <c r="C238" s="2"/>
      <c r="D238" s="42"/>
      <c r="E238" s="43"/>
      <c r="F238" s="43"/>
      <c r="G238" s="43"/>
      <c r="H238" s="43"/>
      <c r="I238" s="43"/>
      <c r="J238" s="43"/>
      <c r="K238" s="42"/>
      <c r="L238" s="43"/>
      <c r="M238" s="43"/>
      <c r="N238" s="44"/>
      <c r="O238" s="44"/>
      <c r="P238" s="44"/>
      <c r="Q238" s="45"/>
      <c r="R238" s="43"/>
      <c r="S238" s="42"/>
      <c r="T238" s="42"/>
      <c r="U238" s="43"/>
    </row>
    <row r="239" spans="2:21" x14ac:dyDescent="0.25">
      <c r="B239" s="42"/>
      <c r="C239" s="2"/>
      <c r="D239" s="42"/>
      <c r="E239" s="43"/>
      <c r="F239" s="43"/>
      <c r="G239" s="43"/>
      <c r="H239" s="43"/>
      <c r="I239" s="43"/>
      <c r="J239" s="43"/>
      <c r="K239" s="42"/>
      <c r="L239" s="43"/>
      <c r="M239" s="43"/>
      <c r="N239" s="44"/>
      <c r="O239" s="44"/>
      <c r="P239" s="44"/>
      <c r="Q239" s="45"/>
      <c r="R239" s="43"/>
      <c r="S239" s="42"/>
      <c r="T239" s="42"/>
      <c r="U239" s="43"/>
    </row>
    <row r="240" spans="2:21" x14ac:dyDescent="0.25">
      <c r="B240" s="42"/>
      <c r="C240" s="2"/>
      <c r="D240" s="42"/>
      <c r="E240" s="43"/>
      <c r="F240" s="43"/>
      <c r="G240" s="43"/>
      <c r="H240" s="43"/>
      <c r="I240" s="43"/>
      <c r="J240" s="43"/>
      <c r="K240" s="42"/>
      <c r="L240" s="43"/>
      <c r="M240" s="43"/>
      <c r="N240" s="44"/>
      <c r="O240" s="44"/>
      <c r="P240" s="44"/>
      <c r="Q240" s="45"/>
      <c r="R240" s="43"/>
      <c r="S240" s="42"/>
      <c r="T240" s="42"/>
      <c r="U240" s="43"/>
    </row>
    <row r="241" spans="2:21" x14ac:dyDescent="0.25">
      <c r="B241" s="42"/>
      <c r="C241" s="2"/>
      <c r="D241" s="42"/>
      <c r="E241" s="43"/>
      <c r="F241" s="43"/>
      <c r="G241" s="43"/>
      <c r="H241" s="43"/>
      <c r="I241" s="43"/>
      <c r="J241" s="43"/>
      <c r="K241" s="42"/>
      <c r="L241" s="43"/>
      <c r="M241" s="43"/>
      <c r="N241" s="44"/>
      <c r="O241" s="44"/>
      <c r="P241" s="44"/>
      <c r="Q241" s="45"/>
      <c r="R241" s="43"/>
      <c r="S241" s="42"/>
      <c r="T241" s="42"/>
      <c r="U241" s="43"/>
    </row>
    <row r="242" spans="2:21" x14ac:dyDescent="0.25">
      <c r="B242" s="42"/>
      <c r="C242" s="2"/>
      <c r="D242" s="42"/>
      <c r="E242" s="43"/>
      <c r="F242" s="43"/>
      <c r="G242" s="43"/>
      <c r="H242" s="43"/>
      <c r="I242" s="43"/>
      <c r="J242" s="43"/>
      <c r="K242" s="42"/>
      <c r="L242" s="43"/>
      <c r="M242" s="43"/>
      <c r="N242" s="44"/>
      <c r="O242" s="44"/>
      <c r="P242" s="44"/>
      <c r="Q242" s="45"/>
      <c r="R242" s="43"/>
      <c r="S242" s="42"/>
      <c r="T242" s="42"/>
      <c r="U242" s="43"/>
    </row>
    <row r="243" spans="2:21" x14ac:dyDescent="0.25">
      <c r="B243" s="42"/>
      <c r="C243" s="2"/>
      <c r="D243" s="42"/>
      <c r="E243" s="43"/>
      <c r="F243" s="43"/>
      <c r="G243" s="43"/>
      <c r="H243" s="43"/>
      <c r="I243" s="43"/>
      <c r="J243" s="43"/>
      <c r="K243" s="42"/>
      <c r="L243" s="43"/>
      <c r="M243" s="43"/>
      <c r="N243" s="44"/>
      <c r="O243" s="44"/>
      <c r="P243" s="44"/>
      <c r="Q243" s="45"/>
      <c r="R243" s="43"/>
      <c r="S243" s="42"/>
      <c r="T243" s="42"/>
      <c r="U243" s="43"/>
    </row>
    <row r="244" spans="2:21" x14ac:dyDescent="0.25">
      <c r="B244" s="5"/>
      <c r="C244" s="5"/>
      <c r="D244" s="15"/>
      <c r="E244" s="46"/>
      <c r="F244" s="16"/>
      <c r="G244" s="46"/>
      <c r="H244" s="46"/>
      <c r="I244" s="5"/>
      <c r="J244" s="46"/>
      <c r="K244" s="5"/>
      <c r="L244" s="17"/>
      <c r="M244" s="17"/>
      <c r="N244" s="17"/>
      <c r="O244" s="17"/>
      <c r="P244" s="17"/>
      <c r="Q244" s="18"/>
      <c r="R244" s="19"/>
      <c r="S244" s="5"/>
      <c r="T244" s="5"/>
      <c r="U244" s="52"/>
    </row>
    <row r="245" spans="2:21" x14ac:dyDescent="0.25">
      <c r="B245" s="5"/>
      <c r="C245" s="5"/>
      <c r="D245" s="15"/>
      <c r="E245" s="46"/>
      <c r="F245" s="16"/>
      <c r="G245" s="46"/>
      <c r="H245" s="46"/>
      <c r="I245" s="5"/>
      <c r="J245" s="46"/>
      <c r="K245" s="5"/>
      <c r="L245" s="17"/>
      <c r="M245" s="17"/>
      <c r="N245" s="17"/>
      <c r="O245" s="17"/>
      <c r="P245" s="17"/>
      <c r="Q245" s="18"/>
      <c r="R245" s="19"/>
      <c r="S245" s="5"/>
      <c r="T245" s="5"/>
      <c r="U245" s="52"/>
    </row>
    <row r="246" spans="2:21" x14ac:dyDescent="0.25">
      <c r="F246" s="30"/>
      <c r="L246" s="31"/>
      <c r="M246" s="31"/>
      <c r="N246" s="31"/>
      <c r="O246" s="31"/>
      <c r="P246" s="31"/>
      <c r="Q246" s="32"/>
      <c r="R246" s="32"/>
      <c r="U246" s="54"/>
    </row>
    <row r="247" spans="2:21" x14ac:dyDescent="0.25">
      <c r="D247" s="26"/>
      <c r="F247" s="27"/>
      <c r="L247" s="28"/>
      <c r="M247" s="28"/>
      <c r="N247" s="28"/>
      <c r="O247" s="28"/>
      <c r="P247" s="28"/>
      <c r="Q247" s="29"/>
      <c r="R247" s="29"/>
      <c r="U247" s="55"/>
    </row>
    <row r="252" spans="2:21" x14ac:dyDescent="0.25">
      <c r="D252" s="26"/>
      <c r="F252" s="27"/>
      <c r="L252" s="28"/>
      <c r="M252" s="28"/>
      <c r="N252" s="28"/>
      <c r="O252" s="28"/>
      <c r="P252" s="28"/>
      <c r="Q252" s="29"/>
      <c r="R252" s="29"/>
      <c r="U252" s="55"/>
    </row>
    <row r="253" spans="2:21" x14ac:dyDescent="0.25">
      <c r="D253" s="26"/>
      <c r="F253" s="27"/>
      <c r="L253" s="28"/>
      <c r="M253" s="28"/>
      <c r="N253" s="28"/>
      <c r="O253" s="28"/>
      <c r="P253" s="28"/>
      <c r="Q253" s="29"/>
      <c r="R253" s="29"/>
      <c r="U253" s="55"/>
    </row>
    <row r="254" spans="2:21" x14ac:dyDescent="0.25">
      <c r="D254" s="26"/>
      <c r="F254" s="27"/>
      <c r="L254" s="28"/>
      <c r="M254" s="28"/>
      <c r="N254" s="28"/>
      <c r="O254" s="28"/>
      <c r="P254" s="28"/>
      <c r="Q254" s="29"/>
      <c r="R254" s="29"/>
      <c r="U254" s="55"/>
    </row>
    <row r="255" spans="2:21" x14ac:dyDescent="0.25">
      <c r="D255" s="26"/>
      <c r="F255" s="27"/>
      <c r="L255" s="28"/>
      <c r="M255" s="28"/>
      <c r="N255" s="28"/>
      <c r="O255" s="28"/>
      <c r="P255" s="28"/>
      <c r="Q255" s="29"/>
      <c r="R255" s="29"/>
      <c r="U255" s="55"/>
    </row>
    <row r="257" spans="4:21" x14ac:dyDescent="0.25">
      <c r="D257" s="26"/>
      <c r="F257" s="27"/>
      <c r="L257" s="28"/>
      <c r="M257" s="28"/>
      <c r="N257" s="28"/>
      <c r="O257" s="28"/>
      <c r="P257" s="28"/>
      <c r="Q257" s="29"/>
      <c r="R257" s="29"/>
      <c r="U257" s="55"/>
    </row>
    <row r="258" spans="4:21" x14ac:dyDescent="0.25">
      <c r="D258" s="26"/>
      <c r="F258" s="27"/>
      <c r="L258" s="28"/>
      <c r="M258" s="28"/>
      <c r="N258" s="28"/>
      <c r="O258" s="28"/>
      <c r="P258" s="28"/>
      <c r="Q258" s="29"/>
      <c r="R258" s="29"/>
      <c r="U258" s="55"/>
    </row>
    <row r="260" spans="4:21" x14ac:dyDescent="0.25">
      <c r="D260" s="26"/>
      <c r="F260" s="27"/>
      <c r="L260" s="28"/>
      <c r="M260" s="28"/>
      <c r="N260" s="28"/>
      <c r="O260" s="28"/>
      <c r="P260" s="28"/>
      <c r="Q260" s="29"/>
      <c r="R260" s="29"/>
      <c r="U260" s="55"/>
    </row>
    <row r="261" spans="4:21" x14ac:dyDescent="0.25">
      <c r="F261" s="30"/>
      <c r="L261" s="31"/>
      <c r="M261" s="31"/>
      <c r="N261" s="31"/>
      <c r="O261" s="31"/>
      <c r="P261" s="31"/>
      <c r="Q261" s="32"/>
      <c r="R261" s="32"/>
      <c r="U261" s="54"/>
    </row>
    <row r="266" spans="4:21" x14ac:dyDescent="0.25">
      <c r="D266" s="26"/>
      <c r="F266" s="27"/>
      <c r="L266" s="28"/>
      <c r="M266" s="28"/>
      <c r="N266" s="28"/>
      <c r="O266" s="28"/>
      <c r="P266" s="28"/>
      <c r="Q266" s="29"/>
      <c r="R266" s="29"/>
      <c r="U266" s="55"/>
    </row>
    <row r="267" spans="4:21" x14ac:dyDescent="0.25">
      <c r="D267" s="26"/>
      <c r="F267" s="27"/>
      <c r="L267" s="28"/>
      <c r="M267" s="28"/>
      <c r="N267" s="28"/>
      <c r="O267" s="28"/>
      <c r="P267" s="28"/>
      <c r="Q267" s="29"/>
      <c r="R267" s="29"/>
      <c r="U267" s="55"/>
    </row>
    <row r="269" spans="4:21" x14ac:dyDescent="0.25">
      <c r="D269" s="26"/>
      <c r="F269" s="27"/>
      <c r="L269" s="28"/>
      <c r="M269" s="28"/>
      <c r="N269" s="28"/>
      <c r="O269" s="28"/>
      <c r="P269" s="28"/>
      <c r="Q269" s="29"/>
      <c r="R269" s="29"/>
      <c r="U269" s="55"/>
    </row>
    <row r="270" spans="4:21" x14ac:dyDescent="0.25">
      <c r="D270" s="26"/>
      <c r="F270" s="27"/>
      <c r="L270" s="28"/>
      <c r="M270" s="28"/>
      <c r="N270" s="28"/>
      <c r="O270" s="28"/>
      <c r="P270" s="28"/>
      <c r="Q270" s="29"/>
      <c r="R270" s="29"/>
      <c r="U270" s="55"/>
    </row>
    <row r="272" spans="4:21" x14ac:dyDescent="0.25">
      <c r="D272" s="26"/>
      <c r="F272" s="27"/>
      <c r="L272" s="28"/>
      <c r="M272" s="28"/>
      <c r="N272" s="28"/>
      <c r="O272" s="28"/>
      <c r="P272" s="28"/>
      <c r="Q272" s="29"/>
      <c r="R272" s="29"/>
      <c r="U272" s="55"/>
    </row>
    <row r="273" spans="4:21" ht="15.75" customHeight="1" x14ac:dyDescent="0.25">
      <c r="D273" s="26"/>
      <c r="F273" s="27"/>
      <c r="L273" s="28"/>
      <c r="M273" s="28"/>
      <c r="N273" s="28"/>
      <c r="O273" s="28"/>
      <c r="P273" s="28"/>
      <c r="Q273" s="29"/>
      <c r="R273" s="29"/>
      <c r="U273" s="55"/>
    </row>
    <row r="275" spans="4:21" x14ac:dyDescent="0.25">
      <c r="D275" s="26"/>
      <c r="F275" s="27"/>
      <c r="L275" s="28"/>
      <c r="M275" s="28"/>
      <c r="N275" s="28"/>
      <c r="O275" s="28"/>
      <c r="P275" s="28"/>
      <c r="Q275" s="29"/>
      <c r="R275" s="29"/>
      <c r="U275" s="55"/>
    </row>
    <row r="276" spans="4:21" x14ac:dyDescent="0.25">
      <c r="D276" s="26"/>
      <c r="F276" s="27"/>
      <c r="L276" s="28"/>
      <c r="M276" s="28"/>
      <c r="N276" s="28"/>
      <c r="O276" s="28"/>
      <c r="P276" s="28"/>
      <c r="Q276" s="29"/>
      <c r="R276" s="29"/>
      <c r="U276" s="55"/>
    </row>
    <row r="278" spans="4:21" x14ac:dyDescent="0.25">
      <c r="D278" s="26"/>
      <c r="F278" s="27"/>
      <c r="L278" s="28"/>
      <c r="M278" s="28"/>
      <c r="N278" s="28"/>
      <c r="O278" s="28"/>
      <c r="P278" s="28"/>
      <c r="Q278" s="29"/>
      <c r="R278" s="29"/>
      <c r="U278" s="55"/>
    </row>
    <row r="279" spans="4:21" x14ac:dyDescent="0.25">
      <c r="D279" s="26"/>
      <c r="F279" s="27"/>
      <c r="L279" s="28"/>
      <c r="M279" s="28"/>
      <c r="N279" s="28"/>
      <c r="O279" s="28"/>
      <c r="P279" s="28"/>
      <c r="Q279" s="29"/>
      <c r="R279" s="29"/>
      <c r="U279" s="55"/>
    </row>
  </sheetData>
  <sortState xmlns:xlrd2="http://schemas.microsoft.com/office/spreadsheetml/2017/richdata2" ref="A16:X19">
    <sortCondition ref="R16:R19"/>
  </sortState>
  <mergeCells count="1">
    <mergeCell ref="A121:N1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2B9C6-0646-4A87-A719-A59BF30EBEB1}">
  <sheetPr>
    <tabColor theme="9" tint="-0.249977111117893"/>
  </sheetPr>
  <dimension ref="A1:U216"/>
  <sheetViews>
    <sheetView topLeftCell="A33" zoomScale="85" zoomScaleNormal="85" workbookViewId="0">
      <selection activeCell="B40" sqref="B40:J40"/>
    </sheetView>
  </sheetViews>
  <sheetFormatPr defaultRowHeight="15" x14ac:dyDescent="0.25"/>
  <cols>
    <col min="1" max="1" width="17.85546875" style="3" customWidth="1"/>
    <col min="2" max="2" width="24" customWidth="1"/>
    <col min="3" max="3" width="21.28515625" customWidth="1"/>
    <col min="4" max="4" width="12.140625" customWidth="1"/>
    <col min="5" max="5" width="9.140625" style="1"/>
    <col min="6" max="6" width="11.42578125" customWidth="1"/>
    <col min="7" max="8" width="9.140625" style="1"/>
    <col min="9" max="9" width="26" customWidth="1"/>
    <col min="10" max="10" width="13.140625" style="1" customWidth="1"/>
    <col min="11" max="11" width="21.7109375" customWidth="1"/>
    <col min="18" max="18" width="11.7109375" customWidth="1"/>
    <col min="19" max="19" width="39.7109375" customWidth="1"/>
    <col min="20" max="20" width="37.140625" customWidth="1"/>
    <col min="21" max="21" width="28.140625" style="41" customWidth="1"/>
  </cols>
  <sheetData>
    <row r="1" spans="1:21" ht="36.75" x14ac:dyDescent="0.5">
      <c r="A1" s="312" t="s">
        <v>523</v>
      </c>
      <c r="B1" s="77"/>
      <c r="C1" s="79"/>
      <c r="D1" s="74"/>
      <c r="E1" s="79"/>
      <c r="F1" s="79"/>
      <c r="G1" s="74"/>
      <c r="H1" s="79"/>
      <c r="I1" s="74"/>
      <c r="J1" s="74"/>
      <c r="K1" s="74"/>
      <c r="L1" s="74"/>
      <c r="M1" s="74"/>
      <c r="N1" s="74"/>
      <c r="O1" s="74"/>
      <c r="P1" s="74"/>
      <c r="Q1" s="74"/>
      <c r="R1" s="74"/>
      <c r="S1" s="74"/>
      <c r="T1" s="74"/>
      <c r="U1" s="74"/>
    </row>
    <row r="2" spans="1:21" ht="33.75" x14ac:dyDescent="0.5">
      <c r="A2" s="158" t="s">
        <v>472</v>
      </c>
      <c r="B2" s="77"/>
      <c r="C2" s="79"/>
      <c r="D2" s="74"/>
      <c r="E2" s="79"/>
      <c r="F2" s="79"/>
      <c r="G2" s="74"/>
      <c r="H2" s="79"/>
      <c r="I2" s="74"/>
      <c r="J2" s="74"/>
      <c r="K2" s="74"/>
      <c r="L2" s="74"/>
      <c r="M2" s="74"/>
      <c r="N2" s="74"/>
      <c r="O2" s="74"/>
      <c r="P2" s="74"/>
      <c r="Q2" s="74"/>
      <c r="R2" s="74"/>
      <c r="S2" s="74"/>
      <c r="T2" s="74"/>
      <c r="U2" s="74"/>
    </row>
    <row r="3" spans="1:21" ht="33.75" x14ac:dyDescent="0.5">
      <c r="A3" s="158" t="s">
        <v>479</v>
      </c>
      <c r="B3" s="77"/>
      <c r="C3" s="79"/>
      <c r="D3" s="74"/>
      <c r="E3" s="79"/>
      <c r="F3" s="79"/>
      <c r="G3" s="74"/>
      <c r="H3" s="79"/>
      <c r="I3" s="74"/>
      <c r="J3" s="74"/>
      <c r="K3" s="74"/>
      <c r="L3" s="74"/>
      <c r="M3" s="74"/>
      <c r="N3" s="74"/>
      <c r="O3" s="74"/>
      <c r="P3" s="74"/>
      <c r="Q3" s="74"/>
      <c r="R3" s="74"/>
      <c r="S3" s="74"/>
      <c r="T3" s="74"/>
      <c r="U3" s="74"/>
    </row>
    <row r="4" spans="1:21" ht="35.25" customHeight="1" x14ac:dyDescent="0.25">
      <c r="A4" s="221" t="s">
        <v>422</v>
      </c>
      <c r="B4" s="232"/>
      <c r="C4" s="234"/>
      <c r="D4" s="235"/>
      <c r="E4" s="234"/>
      <c r="F4" s="234"/>
      <c r="G4" s="233"/>
      <c r="H4" s="234"/>
      <c r="I4" s="233"/>
      <c r="J4" s="236"/>
      <c r="K4" s="236"/>
      <c r="L4" s="236"/>
      <c r="M4" s="236"/>
      <c r="N4" s="236"/>
      <c r="O4" s="237"/>
      <c r="P4" s="238"/>
      <c r="Q4" s="233"/>
      <c r="R4" s="233"/>
      <c r="S4" s="259"/>
      <c r="T4" s="259"/>
      <c r="U4" s="259"/>
    </row>
    <row r="5" spans="1:21" s="87" customFormat="1" ht="20.25" customHeight="1" x14ac:dyDescent="0.3">
      <c r="A5" s="222" t="s">
        <v>395</v>
      </c>
      <c r="B5" s="223" t="s">
        <v>331</v>
      </c>
      <c r="C5" s="225"/>
      <c r="D5" s="226"/>
      <c r="E5" s="225"/>
      <c r="F5" s="225"/>
      <c r="G5" s="224"/>
      <c r="H5" s="225"/>
      <c r="I5" s="224"/>
      <c r="J5" s="227"/>
      <c r="K5" s="227"/>
      <c r="L5" s="227"/>
      <c r="M5" s="227"/>
      <c r="N5" s="227"/>
      <c r="O5" s="228"/>
      <c r="P5" s="229"/>
      <c r="Q5" s="224"/>
      <c r="R5" s="224"/>
      <c r="S5" s="230"/>
      <c r="T5" s="230"/>
      <c r="U5" s="230"/>
    </row>
    <row r="6" spans="1:21" s="87" customFormat="1" ht="20.25" customHeight="1" x14ac:dyDescent="0.3">
      <c r="A6" s="222" t="s">
        <v>396</v>
      </c>
      <c r="B6" s="223" t="s">
        <v>421</v>
      </c>
      <c r="C6" s="225"/>
      <c r="D6" s="226"/>
      <c r="E6" s="225"/>
      <c r="F6" s="225"/>
      <c r="G6" s="224"/>
      <c r="H6" s="225"/>
      <c r="I6" s="224"/>
      <c r="J6" s="227"/>
      <c r="K6" s="227"/>
      <c r="L6" s="227"/>
      <c r="M6" s="227"/>
      <c r="N6" s="227"/>
      <c r="O6" s="228"/>
      <c r="P6" s="229"/>
      <c r="Q6" s="224"/>
      <c r="R6" s="224"/>
      <c r="S6" s="230"/>
      <c r="T6" s="230"/>
      <c r="U6" s="230"/>
    </row>
    <row r="7" spans="1:21" s="87" customFormat="1" ht="20.25" customHeight="1" x14ac:dyDescent="0.3">
      <c r="A7" s="222" t="s">
        <v>398</v>
      </c>
      <c r="B7" s="223" t="s">
        <v>403</v>
      </c>
      <c r="C7" s="225"/>
      <c r="D7" s="226"/>
      <c r="E7" s="225"/>
      <c r="F7" s="225"/>
      <c r="G7" s="224"/>
      <c r="H7" s="225"/>
      <c r="I7" s="224"/>
      <c r="J7" s="227"/>
      <c r="K7" s="227"/>
      <c r="L7" s="227"/>
      <c r="M7" s="227"/>
      <c r="N7" s="227"/>
      <c r="O7" s="228"/>
      <c r="P7" s="229"/>
      <c r="Q7" s="224"/>
      <c r="R7" s="224"/>
      <c r="S7" s="230"/>
      <c r="T7" s="230"/>
      <c r="U7" s="230"/>
    </row>
    <row r="8" spans="1:21" s="87" customFormat="1" ht="20.25" customHeight="1" x14ac:dyDescent="0.35">
      <c r="A8" s="313" t="s">
        <v>397</v>
      </c>
      <c r="B8" s="314">
        <v>4000</v>
      </c>
      <c r="C8" s="225"/>
      <c r="D8" s="226"/>
      <c r="E8" s="225"/>
      <c r="F8" s="225"/>
      <c r="G8" s="224"/>
      <c r="H8" s="225"/>
      <c r="I8" s="224"/>
      <c r="J8" s="227"/>
      <c r="K8" s="227"/>
      <c r="L8" s="227"/>
      <c r="M8" s="227"/>
      <c r="N8" s="227"/>
      <c r="O8" s="228"/>
      <c r="P8" s="229"/>
      <c r="Q8" s="224"/>
      <c r="R8" s="224"/>
      <c r="S8" s="230"/>
      <c r="T8" s="230"/>
      <c r="U8" s="230"/>
    </row>
    <row r="9" spans="1:21" s="87" customFormat="1" ht="20.25" customHeight="1" x14ac:dyDescent="0.3">
      <c r="A9" s="319" t="s">
        <v>414</v>
      </c>
      <c r="B9" s="320">
        <v>3500</v>
      </c>
      <c r="C9" s="225"/>
      <c r="D9" s="226"/>
      <c r="E9" s="225"/>
      <c r="F9" s="225"/>
      <c r="G9" s="224"/>
      <c r="H9" s="225"/>
      <c r="I9" s="224"/>
      <c r="J9" s="227"/>
      <c r="K9" s="227"/>
      <c r="L9" s="227"/>
      <c r="M9" s="227"/>
      <c r="N9" s="227"/>
      <c r="O9" s="228"/>
      <c r="P9" s="229"/>
      <c r="Q9" s="224"/>
      <c r="R9" s="224"/>
      <c r="S9" s="230"/>
      <c r="T9" s="230"/>
      <c r="U9" s="230"/>
    </row>
    <row r="10" spans="1:21" ht="20.25" customHeight="1" x14ac:dyDescent="0.25">
      <c r="A10" s="231" t="s">
        <v>399</v>
      </c>
      <c r="B10" s="232" t="s">
        <v>423</v>
      </c>
      <c r="C10" s="234"/>
      <c r="D10" s="235"/>
      <c r="E10" s="234"/>
      <c r="F10" s="234"/>
      <c r="G10" s="233"/>
      <c r="H10" s="234"/>
      <c r="I10" s="233"/>
      <c r="J10" s="236"/>
      <c r="K10" s="236"/>
      <c r="L10" s="236"/>
      <c r="M10" s="236"/>
      <c r="N10" s="236"/>
      <c r="O10" s="237"/>
      <c r="P10" s="238"/>
      <c r="Q10" s="233"/>
      <c r="R10" s="233"/>
      <c r="S10" s="259"/>
      <c r="T10" s="259"/>
      <c r="U10" s="259"/>
    </row>
    <row r="11" spans="1:21" ht="20.25" customHeight="1" x14ac:dyDescent="0.25">
      <c r="A11" s="231" t="s">
        <v>400</v>
      </c>
      <c r="B11" s="232" t="s">
        <v>536</v>
      </c>
      <c r="C11" s="234"/>
      <c r="D11" s="235"/>
      <c r="E11" s="234"/>
      <c r="F11" s="234"/>
      <c r="G11" s="233"/>
      <c r="H11" s="234"/>
      <c r="I11" s="233"/>
      <c r="J11" s="236"/>
      <c r="K11" s="236"/>
      <c r="L11" s="236"/>
      <c r="M11" s="236"/>
      <c r="N11" s="236"/>
      <c r="O11" s="237"/>
      <c r="P11" s="238"/>
      <c r="Q11" s="233"/>
      <c r="R11" s="233"/>
      <c r="S11" s="259"/>
      <c r="T11" s="259"/>
      <c r="U11" s="259"/>
    </row>
    <row r="12" spans="1:21" ht="20.25" customHeight="1" x14ac:dyDescent="0.25">
      <c r="A12" s="231" t="s">
        <v>401</v>
      </c>
      <c r="B12" s="232" t="s">
        <v>474</v>
      </c>
      <c r="C12" s="234"/>
      <c r="D12" s="235"/>
      <c r="E12" s="234"/>
      <c r="F12" s="234"/>
      <c r="G12" s="233"/>
      <c r="H12" s="234"/>
      <c r="I12" s="233"/>
      <c r="J12" s="236"/>
      <c r="K12" s="236"/>
      <c r="L12" s="236"/>
      <c r="M12" s="236"/>
      <c r="N12" s="236"/>
      <c r="O12" s="237"/>
      <c r="P12" s="238"/>
      <c r="Q12" s="233"/>
      <c r="R12" s="233"/>
      <c r="S12" s="259"/>
      <c r="T12" s="259"/>
      <c r="U12" s="259"/>
    </row>
    <row r="13" spans="1:21" ht="17.25" customHeight="1" x14ac:dyDescent="0.3">
      <c r="A13" s="14"/>
      <c r="B13" s="58"/>
      <c r="C13" s="14"/>
      <c r="D13" s="7"/>
      <c r="E13" s="6" t="s">
        <v>24</v>
      </c>
      <c r="F13" s="6" t="s">
        <v>25</v>
      </c>
      <c r="G13" s="6" t="s">
        <v>26</v>
      </c>
      <c r="H13" s="6" t="s">
        <v>27</v>
      </c>
      <c r="I13" s="6" t="s">
        <v>28</v>
      </c>
      <c r="J13" s="6" t="s">
        <v>29</v>
      </c>
      <c r="K13" s="7" t="s">
        <v>30</v>
      </c>
      <c r="L13" s="6" t="s">
        <v>31</v>
      </c>
      <c r="M13" s="8" t="s">
        <v>32</v>
      </c>
      <c r="N13" s="6" t="s">
        <v>33</v>
      </c>
      <c r="O13" s="6" t="s">
        <v>34</v>
      </c>
      <c r="P13" s="6" t="s">
        <v>35</v>
      </c>
      <c r="Q13" s="6" t="s">
        <v>36</v>
      </c>
      <c r="R13" s="6" t="s">
        <v>37</v>
      </c>
      <c r="S13" s="7"/>
      <c r="T13" s="7"/>
      <c r="U13" s="7"/>
    </row>
    <row r="14" spans="1:21" ht="14.25" customHeight="1" thickBot="1" x14ac:dyDescent="0.3">
      <c r="A14" s="10" t="s">
        <v>387</v>
      </c>
      <c r="B14" s="9" t="s">
        <v>38</v>
      </c>
      <c r="C14" s="10" t="s">
        <v>39</v>
      </c>
      <c r="D14" s="9" t="s">
        <v>40</v>
      </c>
      <c r="E14" s="11" t="s">
        <v>41</v>
      </c>
      <c r="F14" s="11" t="s">
        <v>42</v>
      </c>
      <c r="G14" s="11" t="s">
        <v>43</v>
      </c>
      <c r="H14" s="11" t="s">
        <v>44</v>
      </c>
      <c r="I14" s="11" t="s">
        <v>41</v>
      </c>
      <c r="J14" s="11" t="s">
        <v>45</v>
      </c>
      <c r="K14" s="9" t="s">
        <v>46</v>
      </c>
      <c r="L14" s="11" t="s">
        <v>47</v>
      </c>
      <c r="M14" s="11" t="s">
        <v>47</v>
      </c>
      <c r="N14" s="12" t="s">
        <v>47</v>
      </c>
      <c r="O14" s="12" t="s">
        <v>47</v>
      </c>
      <c r="P14" s="12" t="s">
        <v>47</v>
      </c>
      <c r="Q14" s="13" t="s">
        <v>31</v>
      </c>
      <c r="R14" s="11" t="s">
        <v>48</v>
      </c>
      <c r="S14" s="9" t="s">
        <v>49</v>
      </c>
      <c r="T14" s="9" t="s">
        <v>50</v>
      </c>
      <c r="U14" s="9" t="s">
        <v>388</v>
      </c>
    </row>
    <row r="15" spans="1:21" ht="11.25" customHeight="1" thickTop="1" x14ac:dyDescent="0.25"/>
    <row r="16" spans="1:21" x14ac:dyDescent="0.25">
      <c r="A16" s="3" t="s">
        <v>20</v>
      </c>
      <c r="B16" t="s">
        <v>370</v>
      </c>
      <c r="C16" t="s">
        <v>289</v>
      </c>
      <c r="D16" s="26">
        <v>45742</v>
      </c>
      <c r="E16" s="1">
        <v>102</v>
      </c>
      <c r="F16" s="60">
        <v>230000</v>
      </c>
      <c r="G16" s="1" t="s">
        <v>55</v>
      </c>
      <c r="H16" s="1" t="s">
        <v>56</v>
      </c>
      <c r="I16" t="s">
        <v>57</v>
      </c>
      <c r="J16" s="1">
        <v>2025005406</v>
      </c>
      <c r="L16" s="61">
        <v>0</v>
      </c>
      <c r="M16" s="61">
        <v>69.349999999999994</v>
      </c>
      <c r="N16" s="61">
        <v>0.65</v>
      </c>
      <c r="O16" s="17">
        <f t="shared" ref="O16:O22" si="0">SUM(L16:N16)</f>
        <v>70</v>
      </c>
      <c r="P16" s="17">
        <f t="shared" ref="P16:P22" si="1">L16+M16</f>
        <v>69.349999999999994</v>
      </c>
      <c r="Q16" s="18">
        <f t="shared" ref="Q16:Q22" si="2">L16/P16</f>
        <v>0</v>
      </c>
      <c r="R16" s="50">
        <f t="shared" ref="R16:R22" si="3">F16/P16</f>
        <v>3316.5104542177364</v>
      </c>
      <c r="S16" t="s">
        <v>371</v>
      </c>
      <c r="T16" t="s">
        <v>372</v>
      </c>
      <c r="U16" s="1"/>
    </row>
    <row r="17" spans="1:21" x14ac:dyDescent="0.25">
      <c r="A17" s="3" t="s">
        <v>15</v>
      </c>
      <c r="B17" t="s">
        <v>327</v>
      </c>
      <c r="C17" t="s">
        <v>286</v>
      </c>
      <c r="D17" s="26">
        <v>45112</v>
      </c>
      <c r="E17" s="46">
        <v>102</v>
      </c>
      <c r="F17" s="49">
        <v>140000</v>
      </c>
      <c r="G17" s="1" t="s">
        <v>55</v>
      </c>
      <c r="H17" s="1" t="s">
        <v>56</v>
      </c>
      <c r="I17" t="s">
        <v>57</v>
      </c>
      <c r="J17" s="1">
        <v>2023015695</v>
      </c>
      <c r="L17" s="51">
        <v>0</v>
      </c>
      <c r="M17" s="51">
        <v>40</v>
      </c>
      <c r="N17" s="51">
        <v>0</v>
      </c>
      <c r="O17" s="17">
        <f t="shared" si="0"/>
        <v>40</v>
      </c>
      <c r="P17" s="17">
        <f t="shared" si="1"/>
        <v>40</v>
      </c>
      <c r="Q17" s="18">
        <f t="shared" si="2"/>
        <v>0</v>
      </c>
      <c r="R17" s="50">
        <f t="shared" si="3"/>
        <v>3500</v>
      </c>
      <c r="S17" t="s">
        <v>328</v>
      </c>
      <c r="T17" t="s">
        <v>329</v>
      </c>
      <c r="U17" s="65" t="s">
        <v>380</v>
      </c>
    </row>
    <row r="18" spans="1:21" x14ac:dyDescent="0.25">
      <c r="A18" s="3" t="s">
        <v>21</v>
      </c>
      <c r="B18" t="s">
        <v>276</v>
      </c>
      <c r="C18" t="s">
        <v>277</v>
      </c>
      <c r="D18" s="26">
        <v>45545</v>
      </c>
      <c r="E18" s="1">
        <v>102</v>
      </c>
      <c r="F18" s="27">
        <v>271000</v>
      </c>
      <c r="G18" s="1" t="s">
        <v>55</v>
      </c>
      <c r="H18" s="1" t="s">
        <v>56</v>
      </c>
      <c r="I18" t="s">
        <v>57</v>
      </c>
      <c r="J18" s="1">
        <v>2024020690</v>
      </c>
      <c r="L18" s="28">
        <v>55.19</v>
      </c>
      <c r="M18" s="28">
        <v>17.170000000000002</v>
      </c>
      <c r="N18" s="28">
        <v>0.85</v>
      </c>
      <c r="O18" s="17">
        <f t="shared" si="0"/>
        <v>73.209999999999994</v>
      </c>
      <c r="P18" s="17">
        <f t="shared" si="1"/>
        <v>72.36</v>
      </c>
      <c r="Q18" s="18">
        <f t="shared" si="2"/>
        <v>0.76271420674405743</v>
      </c>
      <c r="R18" s="19">
        <f t="shared" si="3"/>
        <v>3745.1630735212825</v>
      </c>
      <c r="S18" t="s">
        <v>278</v>
      </c>
      <c r="T18" t="s">
        <v>279</v>
      </c>
      <c r="U18" s="1"/>
    </row>
    <row r="19" spans="1:21" x14ac:dyDescent="0.25">
      <c r="A19" s="3" t="s">
        <v>20</v>
      </c>
      <c r="B19" t="s">
        <v>290</v>
      </c>
      <c r="C19" t="s">
        <v>291</v>
      </c>
      <c r="D19" s="26">
        <v>45740</v>
      </c>
      <c r="E19" s="1">
        <v>102</v>
      </c>
      <c r="F19" s="321">
        <v>316000</v>
      </c>
      <c r="G19" s="63" t="s">
        <v>98</v>
      </c>
      <c r="H19" s="1" t="s">
        <v>89</v>
      </c>
      <c r="I19" t="s">
        <v>57</v>
      </c>
      <c r="J19" s="1">
        <v>2025005214</v>
      </c>
      <c r="L19" s="28">
        <v>59.7</v>
      </c>
      <c r="M19" s="28">
        <v>17.29</v>
      </c>
      <c r="N19" s="28">
        <v>1.1100000000000001</v>
      </c>
      <c r="O19" s="17">
        <f t="shared" si="0"/>
        <v>78.100000000000009</v>
      </c>
      <c r="P19" s="17">
        <f t="shared" si="1"/>
        <v>76.990000000000009</v>
      </c>
      <c r="Q19" s="18">
        <f t="shared" si="2"/>
        <v>0.77542537991947003</v>
      </c>
      <c r="R19" s="19">
        <f t="shared" si="3"/>
        <v>4104.4291466424202</v>
      </c>
      <c r="S19" t="s">
        <v>292</v>
      </c>
      <c r="T19" t="s">
        <v>293</v>
      </c>
      <c r="U19" s="1"/>
    </row>
    <row r="20" spans="1:21" x14ac:dyDescent="0.25">
      <c r="A20" s="3" t="s">
        <v>15</v>
      </c>
      <c r="B20" t="s">
        <v>280</v>
      </c>
      <c r="C20" t="s">
        <v>281</v>
      </c>
      <c r="D20" s="26">
        <v>45026</v>
      </c>
      <c r="E20" s="1">
        <v>102</v>
      </c>
      <c r="F20" s="27">
        <v>500000</v>
      </c>
      <c r="G20" s="1" t="s">
        <v>55</v>
      </c>
      <c r="H20" s="1" t="s">
        <v>56</v>
      </c>
      <c r="I20" t="s">
        <v>106</v>
      </c>
      <c r="J20" s="1">
        <v>2023009974</v>
      </c>
      <c r="K20" t="s">
        <v>282</v>
      </c>
      <c r="L20" s="28">
        <v>78.349999999999994</v>
      </c>
      <c r="M20" s="28">
        <v>36.721999999999994</v>
      </c>
      <c r="N20" s="28">
        <v>9.9480000000000004</v>
      </c>
      <c r="O20" s="17">
        <f t="shared" si="0"/>
        <v>125.01999999999998</v>
      </c>
      <c r="P20" s="17">
        <f t="shared" si="1"/>
        <v>115.07199999999999</v>
      </c>
      <c r="Q20" s="18">
        <f t="shared" si="2"/>
        <v>0.68087805895439379</v>
      </c>
      <c r="R20" s="19">
        <f t="shared" si="3"/>
        <v>4345.1056729699667</v>
      </c>
      <c r="S20" t="s">
        <v>283</v>
      </c>
      <c r="T20" t="s">
        <v>284</v>
      </c>
      <c r="U20" s="1"/>
    </row>
    <row r="21" spans="1:21" x14ac:dyDescent="0.25">
      <c r="A21" s="3" t="s">
        <v>15</v>
      </c>
      <c r="B21" t="s">
        <v>285</v>
      </c>
      <c r="C21" t="s">
        <v>286</v>
      </c>
      <c r="D21" s="26">
        <v>45126</v>
      </c>
      <c r="E21" s="1">
        <v>102</v>
      </c>
      <c r="F21" s="27">
        <v>160000</v>
      </c>
      <c r="G21" s="1" t="s">
        <v>55</v>
      </c>
      <c r="H21" s="1" t="s">
        <v>56</v>
      </c>
      <c r="I21" t="s">
        <v>65</v>
      </c>
      <c r="J21" s="1">
        <v>2023016688</v>
      </c>
      <c r="L21" s="28">
        <v>25.13</v>
      </c>
      <c r="M21" s="28">
        <v>8.3800000000000008</v>
      </c>
      <c r="N21" s="28">
        <v>3.89</v>
      </c>
      <c r="O21" s="17">
        <f t="shared" si="0"/>
        <v>37.4</v>
      </c>
      <c r="P21" s="17">
        <f t="shared" si="1"/>
        <v>33.51</v>
      </c>
      <c r="Q21" s="18">
        <f t="shared" si="2"/>
        <v>0.74992539540435688</v>
      </c>
      <c r="R21" s="19">
        <f t="shared" si="3"/>
        <v>4774.6941211578633</v>
      </c>
      <c r="S21" t="s">
        <v>287</v>
      </c>
      <c r="T21" t="s">
        <v>288</v>
      </c>
      <c r="U21" s="1"/>
    </row>
    <row r="22" spans="1:21" x14ac:dyDescent="0.25">
      <c r="A22" s="3" t="s">
        <v>21</v>
      </c>
      <c r="B22" t="s">
        <v>267</v>
      </c>
      <c r="C22" t="s">
        <v>268</v>
      </c>
      <c r="D22" s="26">
        <v>45316</v>
      </c>
      <c r="E22" s="1">
        <v>102</v>
      </c>
      <c r="F22" s="27">
        <v>160000</v>
      </c>
      <c r="G22" s="1" t="s">
        <v>55</v>
      </c>
      <c r="H22" s="1" t="s">
        <v>56</v>
      </c>
      <c r="I22" t="s">
        <v>65</v>
      </c>
      <c r="J22" s="1">
        <v>2024001957</v>
      </c>
      <c r="L22" s="28">
        <v>23.17</v>
      </c>
      <c r="M22" s="28">
        <v>10</v>
      </c>
      <c r="N22" s="28">
        <v>3.61</v>
      </c>
      <c r="O22" s="17">
        <f t="shared" si="0"/>
        <v>36.78</v>
      </c>
      <c r="P22" s="17">
        <f t="shared" si="1"/>
        <v>33.17</v>
      </c>
      <c r="Q22" s="18">
        <f t="shared" si="2"/>
        <v>0.69852276153150439</v>
      </c>
      <c r="R22" s="19">
        <f t="shared" si="3"/>
        <v>4823.6358154959298</v>
      </c>
      <c r="S22" t="s">
        <v>269</v>
      </c>
      <c r="T22" t="s">
        <v>270</v>
      </c>
      <c r="U22" s="1"/>
    </row>
    <row r="23" spans="1:21" s="33" customFormat="1" x14ac:dyDescent="0.25">
      <c r="A23" s="66"/>
      <c r="D23" s="34"/>
      <c r="E23" s="48"/>
      <c r="F23" s="35">
        <f>SUM(F16:F22)</f>
        <v>1777000</v>
      </c>
      <c r="G23" s="48"/>
      <c r="H23" s="48"/>
      <c r="J23" s="48"/>
      <c r="L23" s="36"/>
      <c r="M23" s="36"/>
      <c r="N23" s="36"/>
      <c r="O23" s="36"/>
      <c r="P23" s="36">
        <f>SUM(P16:P22)</f>
        <v>440.452</v>
      </c>
      <c r="Q23" s="24" t="s">
        <v>72</v>
      </c>
      <c r="R23" s="67">
        <f>AVERAGE(R16:R22)</f>
        <v>4087.0768977150287</v>
      </c>
      <c r="U23" s="48"/>
    </row>
    <row r="24" spans="1:21" x14ac:dyDescent="0.25">
      <c r="D24" s="26"/>
      <c r="F24" s="27"/>
      <c r="L24" s="28"/>
      <c r="M24" s="28"/>
      <c r="N24" s="28"/>
      <c r="O24" s="17"/>
      <c r="P24" s="17"/>
      <c r="Q24" s="25" t="s">
        <v>73</v>
      </c>
      <c r="R24" s="68">
        <f>F23/P23</f>
        <v>4034.4918402005214</v>
      </c>
      <c r="U24" s="1"/>
    </row>
    <row r="25" spans="1:21" ht="15.75" thickBot="1" x14ac:dyDescent="0.3">
      <c r="D25" s="26"/>
      <c r="F25" s="27"/>
      <c r="L25" s="28"/>
      <c r="M25" s="28"/>
      <c r="N25" s="28"/>
      <c r="O25" s="17"/>
      <c r="P25" s="17"/>
      <c r="Q25" s="71" t="s">
        <v>391</v>
      </c>
      <c r="R25" s="72">
        <v>3500</v>
      </c>
      <c r="U25" s="1"/>
    </row>
    <row r="26" spans="1:21" ht="16.5" thickBot="1" x14ac:dyDescent="0.3">
      <c r="D26" s="26"/>
      <c r="F26" s="27"/>
      <c r="L26" s="28"/>
      <c r="M26" s="28"/>
      <c r="N26" s="28"/>
      <c r="O26" s="17"/>
      <c r="P26" s="17"/>
      <c r="Q26" s="69" t="s">
        <v>390</v>
      </c>
      <c r="R26" s="70">
        <v>4000</v>
      </c>
      <c r="U26" s="1"/>
    </row>
    <row r="27" spans="1:21" x14ac:dyDescent="0.25">
      <c r="D27" s="26"/>
      <c r="F27" s="27"/>
      <c r="L27" s="28"/>
      <c r="M27" s="28"/>
      <c r="N27" s="28"/>
      <c r="O27" s="17"/>
      <c r="P27" s="17"/>
      <c r="Q27" s="18"/>
      <c r="R27" s="19"/>
      <c r="U27" s="1"/>
    </row>
    <row r="28" spans="1:21" x14ac:dyDescent="0.25">
      <c r="A28" s="3" t="s">
        <v>333</v>
      </c>
      <c r="D28" s="26"/>
      <c r="F28" s="27"/>
      <c r="L28" s="28"/>
      <c r="M28" s="28"/>
      <c r="N28" s="28"/>
      <c r="O28" s="17"/>
      <c r="P28" s="17"/>
      <c r="Q28" s="18"/>
      <c r="R28" s="19"/>
      <c r="U28" s="1"/>
    </row>
    <row r="29" spans="1:21" x14ac:dyDescent="0.25">
      <c r="A29" s="3" t="s">
        <v>21</v>
      </c>
      <c r="B29" t="s">
        <v>361</v>
      </c>
      <c r="C29" t="s">
        <v>362</v>
      </c>
      <c r="D29" s="26">
        <v>45301</v>
      </c>
      <c r="E29" s="1">
        <v>402</v>
      </c>
      <c r="F29" s="49">
        <v>36000</v>
      </c>
      <c r="G29" s="1" t="s">
        <v>55</v>
      </c>
      <c r="H29" s="1" t="s">
        <v>56</v>
      </c>
      <c r="I29" t="s">
        <v>57</v>
      </c>
      <c r="J29" s="1">
        <v>2024000809</v>
      </c>
      <c r="L29" s="51">
        <v>0</v>
      </c>
      <c r="M29" s="51">
        <v>15.02</v>
      </c>
      <c r="N29" s="51">
        <v>3.13</v>
      </c>
      <c r="O29" s="17">
        <f>SUM(L29:N29)</f>
        <v>18.149999999999999</v>
      </c>
      <c r="P29" s="17">
        <f>L29+M29</f>
        <v>15.02</v>
      </c>
      <c r="Q29" s="18">
        <f>L29/P29</f>
        <v>0</v>
      </c>
      <c r="R29" s="50">
        <f>F29/P29</f>
        <v>2396.8042609853528</v>
      </c>
      <c r="S29" t="s">
        <v>363</v>
      </c>
      <c r="T29" t="s">
        <v>364</v>
      </c>
      <c r="U29" s="1"/>
    </row>
    <row r="30" spans="1:21" x14ac:dyDescent="0.25">
      <c r="A30" s="3" t="s">
        <v>21</v>
      </c>
      <c r="B30" t="s">
        <v>271</v>
      </c>
      <c r="C30" t="s">
        <v>272</v>
      </c>
      <c r="D30" s="26">
        <v>45236</v>
      </c>
      <c r="E30" s="1">
        <v>102</v>
      </c>
      <c r="F30" s="27">
        <v>592000</v>
      </c>
      <c r="G30" s="1" t="s">
        <v>55</v>
      </c>
      <c r="H30" s="1" t="s">
        <v>56</v>
      </c>
      <c r="I30" t="s">
        <v>106</v>
      </c>
      <c r="J30" s="1">
        <v>2023024436</v>
      </c>
      <c r="K30" t="s">
        <v>273</v>
      </c>
      <c r="L30" s="28">
        <v>47.920999999999999</v>
      </c>
      <c r="M30" s="28">
        <v>25.007999999999999</v>
      </c>
      <c r="N30" s="28">
        <v>7.0709999999999997</v>
      </c>
      <c r="O30" s="17">
        <f>SUM(L30:N30)</f>
        <v>80</v>
      </c>
      <c r="P30" s="17">
        <f>L30+M30</f>
        <v>72.929000000000002</v>
      </c>
      <c r="Q30" s="18">
        <f>L30/P30</f>
        <v>0.65709114344088082</v>
      </c>
      <c r="R30" s="19">
        <f>F30/P30</f>
        <v>8117.4841283988535</v>
      </c>
      <c r="S30" t="s">
        <v>274</v>
      </c>
      <c r="T30" t="s">
        <v>275</v>
      </c>
      <c r="U30" s="1"/>
    </row>
    <row r="31" spans="1:21" x14ac:dyDescent="0.25">
      <c r="D31" s="26"/>
      <c r="F31" s="27"/>
      <c r="L31" s="28"/>
      <c r="M31" s="28"/>
      <c r="N31" s="28"/>
      <c r="O31" s="17"/>
      <c r="P31" s="17"/>
      <c r="Q31" s="18"/>
      <c r="R31" s="19"/>
      <c r="U31" s="1"/>
    </row>
    <row r="32" spans="1:21" x14ac:dyDescent="0.25">
      <c r="D32" s="26"/>
      <c r="F32" s="27"/>
      <c r="L32" s="28"/>
      <c r="M32" s="28"/>
      <c r="N32" s="28"/>
      <c r="O32" s="17"/>
      <c r="P32" s="17"/>
      <c r="Q32" s="18"/>
      <c r="R32" s="19"/>
      <c r="U32" s="1"/>
    </row>
    <row r="33" spans="1:21" ht="35.25" customHeight="1" x14ac:dyDescent="0.25">
      <c r="A33" s="239" t="s">
        <v>428</v>
      </c>
      <c r="B33" s="240"/>
      <c r="C33" s="241"/>
      <c r="D33" s="242"/>
      <c r="E33" s="241"/>
      <c r="F33" s="241"/>
      <c r="G33" s="243"/>
      <c r="H33" s="241"/>
      <c r="I33" s="243"/>
      <c r="J33" s="244"/>
      <c r="K33" s="244"/>
      <c r="L33" s="244"/>
      <c r="M33" s="244"/>
      <c r="N33" s="244"/>
      <c r="O33" s="245"/>
      <c r="P33" s="246"/>
      <c r="Q33" s="243"/>
      <c r="R33" s="243"/>
      <c r="S33" s="247"/>
      <c r="T33" s="247"/>
      <c r="U33" s="247"/>
    </row>
    <row r="34" spans="1:21" s="87" customFormat="1" ht="20.25" customHeight="1" x14ac:dyDescent="0.3">
      <c r="A34" s="248" t="s">
        <v>395</v>
      </c>
      <c r="B34" s="249" t="s">
        <v>331</v>
      </c>
      <c r="C34" s="250"/>
      <c r="D34" s="251"/>
      <c r="E34" s="250"/>
      <c r="F34" s="250"/>
      <c r="G34" s="252"/>
      <c r="H34" s="250"/>
      <c r="I34" s="252"/>
      <c r="J34" s="253"/>
      <c r="K34" s="253"/>
      <c r="L34" s="253"/>
      <c r="M34" s="253"/>
      <c r="N34" s="253"/>
      <c r="O34" s="254"/>
      <c r="P34" s="255"/>
      <c r="Q34" s="252"/>
      <c r="R34" s="252"/>
      <c r="S34" s="256"/>
      <c r="T34" s="256"/>
      <c r="U34" s="256"/>
    </row>
    <row r="35" spans="1:21" s="87" customFormat="1" ht="20.25" customHeight="1" x14ac:dyDescent="0.3">
      <c r="A35" s="248" t="s">
        <v>396</v>
      </c>
      <c r="B35" s="249" t="s">
        <v>425</v>
      </c>
      <c r="C35" s="250"/>
      <c r="D35" s="251"/>
      <c r="E35" s="250"/>
      <c r="F35" s="250"/>
      <c r="G35" s="252"/>
      <c r="H35" s="250"/>
      <c r="I35" s="252"/>
      <c r="J35" s="253"/>
      <c r="K35" s="253"/>
      <c r="L35" s="253"/>
      <c r="M35" s="253"/>
      <c r="N35" s="253"/>
      <c r="O35" s="254"/>
      <c r="P35" s="255"/>
      <c r="Q35" s="252"/>
      <c r="R35" s="252"/>
      <c r="S35" s="256"/>
      <c r="T35" s="256"/>
      <c r="U35" s="256"/>
    </row>
    <row r="36" spans="1:21" s="87" customFormat="1" ht="20.25" customHeight="1" x14ac:dyDescent="0.3">
      <c r="A36" s="248" t="s">
        <v>398</v>
      </c>
      <c r="B36" s="249" t="s">
        <v>405</v>
      </c>
      <c r="C36" s="250"/>
      <c r="D36" s="251"/>
      <c r="E36" s="250"/>
      <c r="F36" s="250"/>
      <c r="G36" s="252"/>
      <c r="H36" s="250"/>
      <c r="I36" s="252"/>
      <c r="J36" s="253"/>
      <c r="K36" s="253"/>
      <c r="L36" s="253"/>
      <c r="M36" s="253"/>
      <c r="N36" s="253"/>
      <c r="O36" s="254"/>
      <c r="P36" s="255"/>
      <c r="Q36" s="252"/>
      <c r="R36" s="252"/>
      <c r="S36" s="256"/>
      <c r="T36" s="256"/>
      <c r="U36" s="256"/>
    </row>
    <row r="37" spans="1:21" s="87" customFormat="1" ht="20.25" customHeight="1" x14ac:dyDescent="0.35">
      <c r="A37" s="315" t="s">
        <v>397</v>
      </c>
      <c r="B37" s="316">
        <v>5800</v>
      </c>
      <c r="C37" s="250"/>
      <c r="D37" s="251"/>
      <c r="E37" s="250"/>
      <c r="F37" s="250"/>
      <c r="G37" s="252"/>
      <c r="H37" s="250"/>
      <c r="I37" s="252"/>
      <c r="J37" s="253"/>
      <c r="K37" s="253"/>
      <c r="L37" s="253"/>
      <c r="M37" s="253"/>
      <c r="N37" s="253"/>
      <c r="O37" s="254"/>
      <c r="P37" s="255"/>
      <c r="Q37" s="252"/>
      <c r="R37" s="252"/>
      <c r="S37" s="256"/>
      <c r="T37" s="256"/>
      <c r="U37" s="256"/>
    </row>
    <row r="38" spans="1:21" s="87" customFormat="1" ht="20.25" customHeight="1" x14ac:dyDescent="0.3">
      <c r="A38" s="317" t="s">
        <v>414</v>
      </c>
      <c r="B38" s="318" t="s">
        <v>426</v>
      </c>
      <c r="C38" s="250"/>
      <c r="D38" s="251"/>
      <c r="E38" s="250"/>
      <c r="F38" s="250"/>
      <c r="G38" s="252"/>
      <c r="H38" s="250"/>
      <c r="I38" s="252"/>
      <c r="J38" s="253"/>
      <c r="K38" s="253"/>
      <c r="L38" s="253"/>
      <c r="M38" s="253"/>
      <c r="N38" s="253"/>
      <c r="O38" s="254"/>
      <c r="P38" s="255"/>
      <c r="Q38" s="252"/>
      <c r="R38" s="252"/>
      <c r="S38" s="256"/>
      <c r="T38" s="256"/>
      <c r="U38" s="256"/>
    </row>
    <row r="39" spans="1:21" ht="20.25" customHeight="1" x14ac:dyDescent="0.25">
      <c r="A39" s="257" t="s">
        <v>399</v>
      </c>
      <c r="B39" s="240" t="s">
        <v>427</v>
      </c>
      <c r="C39" s="241"/>
      <c r="D39" s="242"/>
      <c r="E39" s="241"/>
      <c r="F39" s="241"/>
      <c r="G39" s="243"/>
      <c r="H39" s="241"/>
      <c r="I39" s="243"/>
      <c r="J39" s="244"/>
      <c r="K39" s="244"/>
      <c r="L39" s="244"/>
      <c r="M39" s="244"/>
      <c r="N39" s="244"/>
      <c r="O39" s="245"/>
      <c r="P39" s="246"/>
      <c r="Q39" s="243"/>
      <c r="R39" s="243"/>
      <c r="S39" s="247"/>
      <c r="T39" s="247"/>
      <c r="U39" s="247"/>
    </row>
    <row r="40" spans="1:21" ht="48" customHeight="1" x14ac:dyDescent="0.25">
      <c r="A40" s="258" t="s">
        <v>400</v>
      </c>
      <c r="B40" s="557" t="s">
        <v>537</v>
      </c>
      <c r="C40" s="557"/>
      <c r="D40" s="557"/>
      <c r="E40" s="557"/>
      <c r="F40" s="557"/>
      <c r="G40" s="557"/>
      <c r="H40" s="557"/>
      <c r="I40" s="557"/>
      <c r="J40" s="557"/>
      <c r="K40" s="244"/>
      <c r="L40" s="244"/>
      <c r="M40" s="244"/>
      <c r="N40" s="244"/>
      <c r="O40" s="245"/>
      <c r="P40" s="246"/>
      <c r="Q40" s="243"/>
      <c r="R40" s="243"/>
      <c r="S40" s="247"/>
      <c r="T40" s="247"/>
      <c r="U40" s="247"/>
    </row>
    <row r="41" spans="1:21" ht="16.5" customHeight="1" x14ac:dyDescent="0.25">
      <c r="A41" s="257" t="s">
        <v>401</v>
      </c>
      <c r="B41" s="240" t="s">
        <v>474</v>
      </c>
      <c r="C41" s="241"/>
      <c r="D41" s="242"/>
      <c r="E41" s="241"/>
      <c r="F41" s="241"/>
      <c r="G41" s="243"/>
      <c r="H41" s="241"/>
      <c r="I41" s="243"/>
      <c r="J41" s="244"/>
      <c r="K41" s="244"/>
      <c r="L41" s="244"/>
      <c r="M41" s="244"/>
      <c r="N41" s="244"/>
      <c r="O41" s="245"/>
      <c r="P41" s="246"/>
      <c r="Q41" s="243"/>
      <c r="R41" s="243"/>
      <c r="S41" s="247"/>
      <c r="T41" s="247"/>
      <c r="U41" s="247"/>
    </row>
    <row r="42" spans="1:21" ht="17.25" customHeight="1" x14ac:dyDescent="0.3">
      <c r="A42" s="14"/>
      <c r="B42" s="58"/>
      <c r="C42" s="14"/>
      <c r="D42" s="7"/>
      <c r="E42" s="6" t="s">
        <v>24</v>
      </c>
      <c r="F42" s="6" t="s">
        <v>25</v>
      </c>
      <c r="G42" s="6" t="s">
        <v>26</v>
      </c>
      <c r="H42" s="6" t="s">
        <v>27</v>
      </c>
      <c r="I42" s="6" t="s">
        <v>28</v>
      </c>
      <c r="J42" s="6" t="s">
        <v>29</v>
      </c>
      <c r="K42" s="7" t="s">
        <v>30</v>
      </c>
      <c r="L42" s="6" t="s">
        <v>31</v>
      </c>
      <c r="M42" s="8" t="s">
        <v>32</v>
      </c>
      <c r="N42" s="6" t="s">
        <v>33</v>
      </c>
      <c r="O42" s="6" t="s">
        <v>34</v>
      </c>
      <c r="P42" s="6" t="s">
        <v>35</v>
      </c>
      <c r="Q42" s="6" t="s">
        <v>36</v>
      </c>
      <c r="R42" s="6" t="s">
        <v>37</v>
      </c>
      <c r="S42" s="7"/>
      <c r="T42" s="7"/>
      <c r="U42" s="7"/>
    </row>
    <row r="43" spans="1:21" ht="14.25" customHeight="1" thickBot="1" x14ac:dyDescent="0.3">
      <c r="A43" s="10" t="s">
        <v>387</v>
      </c>
      <c r="B43" s="9" t="s">
        <v>38</v>
      </c>
      <c r="C43" s="10" t="s">
        <v>39</v>
      </c>
      <c r="D43" s="9" t="s">
        <v>40</v>
      </c>
      <c r="E43" s="11" t="s">
        <v>41</v>
      </c>
      <c r="F43" s="11" t="s">
        <v>42</v>
      </c>
      <c r="G43" s="11" t="s">
        <v>43</v>
      </c>
      <c r="H43" s="11" t="s">
        <v>44</v>
      </c>
      <c r="I43" s="11" t="s">
        <v>41</v>
      </c>
      <c r="J43" s="11" t="s">
        <v>45</v>
      </c>
      <c r="K43" s="9" t="s">
        <v>46</v>
      </c>
      <c r="L43" s="11" t="s">
        <v>47</v>
      </c>
      <c r="M43" s="11" t="s">
        <v>47</v>
      </c>
      <c r="N43" s="12" t="s">
        <v>47</v>
      </c>
      <c r="O43" s="12" t="s">
        <v>47</v>
      </c>
      <c r="P43" s="12" t="s">
        <v>47</v>
      </c>
      <c r="Q43" s="13" t="s">
        <v>31</v>
      </c>
      <c r="R43" s="11" t="s">
        <v>48</v>
      </c>
      <c r="S43" s="9" t="s">
        <v>49</v>
      </c>
      <c r="T43" s="9" t="s">
        <v>50</v>
      </c>
      <c r="U43" s="9" t="s">
        <v>388</v>
      </c>
    </row>
    <row r="44" spans="1:21" ht="9.75" customHeight="1" thickTop="1" x14ac:dyDescent="0.25"/>
    <row r="45" spans="1:21" x14ac:dyDescent="0.25">
      <c r="A45" s="3" t="s">
        <v>3</v>
      </c>
      <c r="B45" t="s">
        <v>312</v>
      </c>
      <c r="C45" t="s">
        <v>194</v>
      </c>
      <c r="D45" s="26">
        <v>45022</v>
      </c>
      <c r="E45" s="1">
        <v>102</v>
      </c>
      <c r="F45" s="27">
        <v>115900</v>
      </c>
      <c r="G45" s="1" t="s">
        <v>55</v>
      </c>
      <c r="H45" s="1" t="s">
        <v>56</v>
      </c>
      <c r="I45" t="s">
        <v>57</v>
      </c>
      <c r="J45" s="1">
        <v>2023007706</v>
      </c>
      <c r="L45" s="28">
        <v>30.66</v>
      </c>
      <c r="M45" s="28">
        <v>8</v>
      </c>
      <c r="N45" s="28">
        <v>0.33</v>
      </c>
      <c r="O45" s="17">
        <f t="shared" ref="O45:O54" si="4">SUM(L45:N45)</f>
        <v>38.989999999999995</v>
      </c>
      <c r="P45" s="17">
        <f t="shared" ref="P45:P54" si="5">L45+M45</f>
        <v>38.659999999999997</v>
      </c>
      <c r="Q45" s="18">
        <f t="shared" ref="Q45:Q54" si="6">L45/P45</f>
        <v>0.79306777030522513</v>
      </c>
      <c r="R45" s="19">
        <f t="shared" ref="R45:R54" si="7">F45/P45</f>
        <v>2997.9306777030524</v>
      </c>
      <c r="S45" t="s">
        <v>313</v>
      </c>
      <c r="T45" t="s">
        <v>314</v>
      </c>
      <c r="U45" s="1"/>
    </row>
    <row r="46" spans="1:21" x14ac:dyDescent="0.25">
      <c r="A46" s="3" t="s">
        <v>12</v>
      </c>
      <c r="B46" s="5" t="s">
        <v>382</v>
      </c>
      <c r="C46" s="5" t="s">
        <v>384</v>
      </c>
      <c r="D46" s="15">
        <v>45086</v>
      </c>
      <c r="E46" s="46">
        <v>101</v>
      </c>
      <c r="F46" s="16">
        <v>100000</v>
      </c>
      <c r="G46" s="1" t="s">
        <v>55</v>
      </c>
      <c r="H46" s="1" t="s">
        <v>56</v>
      </c>
      <c r="I46" t="s">
        <v>57</v>
      </c>
      <c r="J46" s="46">
        <v>2023014435</v>
      </c>
      <c r="K46" s="5"/>
      <c r="L46" s="17">
        <v>12.67</v>
      </c>
      <c r="M46" s="17">
        <v>13.22</v>
      </c>
      <c r="N46" s="17">
        <v>1.53</v>
      </c>
      <c r="O46" s="17">
        <f t="shared" si="4"/>
        <v>27.42</v>
      </c>
      <c r="P46" s="17">
        <f t="shared" si="5"/>
        <v>25.89</v>
      </c>
      <c r="Q46" s="18">
        <f t="shared" si="6"/>
        <v>0.48937813827732712</v>
      </c>
      <c r="R46" s="19">
        <f t="shared" si="7"/>
        <v>3862.4951718810353</v>
      </c>
      <c r="S46" s="5" t="s">
        <v>385</v>
      </c>
      <c r="T46" s="5" t="s">
        <v>365</v>
      </c>
      <c r="U46" s="62" t="s">
        <v>383</v>
      </c>
    </row>
    <row r="47" spans="1:21" x14ac:dyDescent="0.25">
      <c r="A47" s="3" t="s">
        <v>1</v>
      </c>
      <c r="B47" t="s">
        <v>305</v>
      </c>
      <c r="C47" t="s">
        <v>306</v>
      </c>
      <c r="D47" s="26">
        <v>45366</v>
      </c>
      <c r="E47" s="1">
        <v>102</v>
      </c>
      <c r="F47" s="321">
        <v>70000</v>
      </c>
      <c r="G47" s="63" t="s">
        <v>98</v>
      </c>
      <c r="H47" s="1" t="s">
        <v>56</v>
      </c>
      <c r="I47" t="s">
        <v>57</v>
      </c>
      <c r="J47" s="1">
        <v>2024004912</v>
      </c>
      <c r="L47" s="28">
        <v>14.05</v>
      </c>
      <c r="M47" s="28">
        <v>2.8</v>
      </c>
      <c r="N47" s="28">
        <v>1.28</v>
      </c>
      <c r="O47" s="17">
        <f t="shared" si="4"/>
        <v>18.130000000000003</v>
      </c>
      <c r="P47" s="17">
        <f t="shared" si="5"/>
        <v>16.850000000000001</v>
      </c>
      <c r="Q47" s="18">
        <f t="shared" si="6"/>
        <v>0.83382789317507411</v>
      </c>
      <c r="R47" s="19">
        <f t="shared" si="7"/>
        <v>4154.3026706231449</v>
      </c>
      <c r="S47" t="s">
        <v>307</v>
      </c>
      <c r="T47" t="s">
        <v>308</v>
      </c>
      <c r="U47" s="1"/>
    </row>
    <row r="48" spans="1:21" x14ac:dyDescent="0.25">
      <c r="A48" s="3" t="s">
        <v>23</v>
      </c>
      <c r="B48" t="s">
        <v>309</v>
      </c>
      <c r="C48" t="s">
        <v>105</v>
      </c>
      <c r="D48" s="26">
        <v>45160</v>
      </c>
      <c r="E48" s="1">
        <v>102</v>
      </c>
      <c r="F48" s="27">
        <v>154125</v>
      </c>
      <c r="G48" s="1" t="s">
        <v>55</v>
      </c>
      <c r="H48" s="1" t="s">
        <v>56</v>
      </c>
      <c r="I48" t="s">
        <v>57</v>
      </c>
      <c r="J48" s="1">
        <v>2023019661</v>
      </c>
      <c r="L48" s="28">
        <v>25.75</v>
      </c>
      <c r="M48" s="28">
        <v>6.5</v>
      </c>
      <c r="N48" s="28">
        <v>2</v>
      </c>
      <c r="O48" s="17">
        <f t="shared" si="4"/>
        <v>34.25</v>
      </c>
      <c r="P48" s="17">
        <f t="shared" si="5"/>
        <v>32.25</v>
      </c>
      <c r="Q48" s="18">
        <f t="shared" si="6"/>
        <v>0.79844961240310075</v>
      </c>
      <c r="R48" s="19">
        <f t="shared" si="7"/>
        <v>4779.0697674418607</v>
      </c>
      <c r="S48" t="s">
        <v>310</v>
      </c>
      <c r="T48" t="s">
        <v>311</v>
      </c>
      <c r="U48" s="1"/>
    </row>
    <row r="49" spans="1:21" x14ac:dyDescent="0.25">
      <c r="A49" s="3" t="s">
        <v>13</v>
      </c>
      <c r="B49" t="s">
        <v>367</v>
      </c>
      <c r="C49" t="s">
        <v>366</v>
      </c>
      <c r="D49" s="26">
        <v>45153</v>
      </c>
      <c r="E49" s="1">
        <v>102</v>
      </c>
      <c r="F49" s="321">
        <v>170000</v>
      </c>
      <c r="G49" s="63" t="s">
        <v>98</v>
      </c>
      <c r="H49" s="1" t="s">
        <v>56</v>
      </c>
      <c r="I49" t="s">
        <v>57</v>
      </c>
      <c r="J49" s="1">
        <v>2023019734</v>
      </c>
      <c r="L49" s="51">
        <v>0</v>
      </c>
      <c r="M49" s="51">
        <v>32.450000000000003</v>
      </c>
      <c r="N49" s="51">
        <v>0</v>
      </c>
      <c r="O49" s="17">
        <f t="shared" si="4"/>
        <v>32.450000000000003</v>
      </c>
      <c r="P49" s="17">
        <f t="shared" si="5"/>
        <v>32.450000000000003</v>
      </c>
      <c r="Q49" s="18">
        <f t="shared" si="6"/>
        <v>0</v>
      </c>
      <c r="R49" s="50">
        <f t="shared" si="7"/>
        <v>5238.8289676425265</v>
      </c>
      <c r="S49" t="s">
        <v>368</v>
      </c>
      <c r="T49" t="s">
        <v>369</v>
      </c>
      <c r="U49" s="1"/>
    </row>
    <row r="50" spans="1:21" x14ac:dyDescent="0.25">
      <c r="A50" s="3" t="s">
        <v>22</v>
      </c>
      <c r="B50" t="s">
        <v>294</v>
      </c>
      <c r="C50" t="s">
        <v>295</v>
      </c>
      <c r="D50" s="26">
        <v>45380</v>
      </c>
      <c r="E50" s="1">
        <v>102</v>
      </c>
      <c r="F50" s="27">
        <v>70000</v>
      </c>
      <c r="G50" s="1" t="s">
        <v>55</v>
      </c>
      <c r="H50" s="1" t="s">
        <v>89</v>
      </c>
      <c r="I50" t="s">
        <v>57</v>
      </c>
      <c r="J50" s="1">
        <v>2024005729</v>
      </c>
      <c r="L50" s="28">
        <v>6.95</v>
      </c>
      <c r="M50" s="28">
        <v>5.67</v>
      </c>
      <c r="N50" s="28">
        <v>2.06</v>
      </c>
      <c r="O50" s="17">
        <f t="shared" si="4"/>
        <v>14.680000000000001</v>
      </c>
      <c r="P50" s="17">
        <f t="shared" si="5"/>
        <v>12.620000000000001</v>
      </c>
      <c r="Q50" s="18">
        <f t="shared" si="6"/>
        <v>0.55071315372424723</v>
      </c>
      <c r="R50" s="19">
        <f t="shared" si="7"/>
        <v>5546.7511885895401</v>
      </c>
      <c r="S50" t="s">
        <v>296</v>
      </c>
      <c r="T50" t="s">
        <v>297</v>
      </c>
      <c r="U50" s="1"/>
    </row>
    <row r="51" spans="1:21" x14ac:dyDescent="0.25">
      <c r="A51" s="3" t="s">
        <v>16</v>
      </c>
      <c r="B51" t="s">
        <v>319</v>
      </c>
      <c r="C51" t="s">
        <v>320</v>
      </c>
      <c r="D51" s="26">
        <v>45629</v>
      </c>
      <c r="E51" s="1">
        <v>102</v>
      </c>
      <c r="F51" s="27">
        <v>475000</v>
      </c>
      <c r="G51" s="1" t="s">
        <v>55</v>
      </c>
      <c r="H51" s="1" t="s">
        <v>56</v>
      </c>
      <c r="I51" t="s">
        <v>57</v>
      </c>
      <c r="J51" s="1">
        <v>2024026657</v>
      </c>
      <c r="L51" s="28">
        <v>40.71</v>
      </c>
      <c r="M51" s="28">
        <v>36.06</v>
      </c>
      <c r="N51" s="28">
        <v>3.23</v>
      </c>
      <c r="O51" s="17">
        <f t="shared" si="4"/>
        <v>80.000000000000014</v>
      </c>
      <c r="P51" s="17">
        <f t="shared" si="5"/>
        <v>76.77000000000001</v>
      </c>
      <c r="Q51" s="18">
        <f t="shared" si="6"/>
        <v>0.53028526768268847</v>
      </c>
      <c r="R51" s="19">
        <f t="shared" si="7"/>
        <v>6187.31275237723</v>
      </c>
      <c r="S51" t="s">
        <v>321</v>
      </c>
      <c r="T51" t="s">
        <v>322</v>
      </c>
      <c r="U51" t="s">
        <v>381</v>
      </c>
    </row>
    <row r="52" spans="1:21" x14ac:dyDescent="0.25">
      <c r="A52" s="3" t="s">
        <v>1</v>
      </c>
      <c r="B52" t="s">
        <v>301</v>
      </c>
      <c r="C52" t="s">
        <v>302</v>
      </c>
      <c r="D52" s="26">
        <v>45316</v>
      </c>
      <c r="E52" s="1">
        <v>102</v>
      </c>
      <c r="F52" s="27">
        <v>385220</v>
      </c>
      <c r="G52" s="1" t="s">
        <v>55</v>
      </c>
      <c r="H52" s="1" t="s">
        <v>56</v>
      </c>
      <c r="I52" t="s">
        <v>57</v>
      </c>
      <c r="J52" s="1">
        <v>2024001662</v>
      </c>
      <c r="L52" s="28">
        <v>36</v>
      </c>
      <c r="M52" s="28">
        <v>17.649999999999999</v>
      </c>
      <c r="N52" s="28">
        <v>2.85</v>
      </c>
      <c r="O52" s="17">
        <f t="shared" si="4"/>
        <v>56.5</v>
      </c>
      <c r="P52" s="17">
        <f t="shared" si="5"/>
        <v>53.65</v>
      </c>
      <c r="Q52" s="18">
        <f t="shared" si="6"/>
        <v>0.6710158434296366</v>
      </c>
      <c r="R52" s="19">
        <f t="shared" si="7"/>
        <v>7180.2423112767938</v>
      </c>
      <c r="S52" t="s">
        <v>303</v>
      </c>
      <c r="T52" t="s">
        <v>304</v>
      </c>
      <c r="U52" s="1"/>
    </row>
    <row r="53" spans="1:21" x14ac:dyDescent="0.25">
      <c r="A53" s="3" t="s">
        <v>0</v>
      </c>
      <c r="B53" t="s">
        <v>323</v>
      </c>
      <c r="C53" t="s">
        <v>324</v>
      </c>
      <c r="D53" s="26">
        <v>45512</v>
      </c>
      <c r="E53" s="1">
        <v>102</v>
      </c>
      <c r="F53" s="27">
        <v>335000</v>
      </c>
      <c r="G53" s="1" t="s">
        <v>55</v>
      </c>
      <c r="H53" s="1" t="s">
        <v>56</v>
      </c>
      <c r="I53" t="s">
        <v>57</v>
      </c>
      <c r="J53" s="1">
        <v>2024018498</v>
      </c>
      <c r="L53" s="28">
        <v>33.768000000000001</v>
      </c>
      <c r="M53" s="28">
        <v>12.79</v>
      </c>
      <c r="N53" s="28">
        <v>7.6520000000000001</v>
      </c>
      <c r="O53" s="17">
        <f t="shared" si="4"/>
        <v>54.21</v>
      </c>
      <c r="P53" s="17">
        <f t="shared" si="5"/>
        <v>46.558</v>
      </c>
      <c r="Q53" s="18">
        <f t="shared" si="6"/>
        <v>0.7252888869796813</v>
      </c>
      <c r="R53" s="19">
        <f t="shared" si="7"/>
        <v>7195.3262597190605</v>
      </c>
      <c r="S53" t="s">
        <v>325</v>
      </c>
      <c r="T53" t="s">
        <v>326</v>
      </c>
      <c r="U53" s="1"/>
    </row>
    <row r="54" spans="1:21" x14ac:dyDescent="0.25">
      <c r="A54" s="3" t="s">
        <v>8</v>
      </c>
      <c r="B54" t="s">
        <v>298</v>
      </c>
      <c r="C54" t="s">
        <v>130</v>
      </c>
      <c r="D54" s="26">
        <v>45519</v>
      </c>
      <c r="E54" s="1">
        <v>102</v>
      </c>
      <c r="F54" s="27">
        <v>510000</v>
      </c>
      <c r="G54" s="1" t="s">
        <v>55</v>
      </c>
      <c r="H54" s="1" t="s">
        <v>56</v>
      </c>
      <c r="I54" t="s">
        <v>57</v>
      </c>
      <c r="J54" s="1">
        <v>2024018879</v>
      </c>
      <c r="L54" s="28">
        <v>37.67</v>
      </c>
      <c r="M54" s="28">
        <v>32.590000000000003</v>
      </c>
      <c r="N54" s="28">
        <v>9.74</v>
      </c>
      <c r="O54" s="17">
        <f t="shared" si="4"/>
        <v>80</v>
      </c>
      <c r="P54" s="17">
        <f t="shared" si="5"/>
        <v>70.260000000000005</v>
      </c>
      <c r="Q54" s="18">
        <f t="shared" si="6"/>
        <v>0.53615143751779104</v>
      </c>
      <c r="R54" s="19">
        <f t="shared" si="7"/>
        <v>7258.7532023911181</v>
      </c>
      <c r="S54" t="s">
        <v>299</v>
      </c>
      <c r="T54" t="s">
        <v>300</v>
      </c>
      <c r="U54" s="1"/>
    </row>
    <row r="55" spans="1:21" s="33" customFormat="1" x14ac:dyDescent="0.25">
      <c r="A55" s="66"/>
      <c r="B55" s="20"/>
      <c r="C55" s="20"/>
      <c r="D55" s="21"/>
      <c r="E55" s="47"/>
      <c r="F55" s="22">
        <f>SUM(F45:F54)</f>
        <v>2385245</v>
      </c>
      <c r="G55" s="47"/>
      <c r="H55" s="47"/>
      <c r="I55" s="20"/>
      <c r="J55" s="47"/>
      <c r="K55" s="20"/>
      <c r="L55" s="23"/>
      <c r="M55" s="23"/>
      <c r="N55" s="23"/>
      <c r="O55" s="23"/>
      <c r="P55" s="23">
        <f>SUM(P45:P54)</f>
        <v>405.95800000000003</v>
      </c>
      <c r="Q55" s="24" t="s">
        <v>72</v>
      </c>
      <c r="R55" s="67">
        <f>AVERAGE(R45:R54)</f>
        <v>5440.1012969645362</v>
      </c>
      <c r="S55" s="20"/>
      <c r="T55" s="20"/>
      <c r="U55" s="53"/>
    </row>
    <row r="56" spans="1:21" x14ac:dyDescent="0.25">
      <c r="B56" s="5"/>
      <c r="C56" s="5"/>
      <c r="D56" s="15"/>
      <c r="E56" s="46"/>
      <c r="F56" s="16"/>
      <c r="G56" s="46"/>
      <c r="H56" s="46"/>
      <c r="I56" s="5"/>
      <c r="J56" s="46"/>
      <c r="K56" s="5"/>
      <c r="L56" s="17"/>
      <c r="M56" s="17"/>
      <c r="N56" s="17"/>
      <c r="O56" s="17"/>
      <c r="P56" s="17"/>
      <c r="Q56" s="25" t="s">
        <v>73</v>
      </c>
      <c r="R56" s="68">
        <f>F55/P55</f>
        <v>5875.5955049537142</v>
      </c>
      <c r="S56" s="5"/>
      <c r="T56" s="5"/>
      <c r="U56" s="52"/>
    </row>
    <row r="57" spans="1:21" ht="15.75" thickBot="1" x14ac:dyDescent="0.3">
      <c r="B57" s="5"/>
      <c r="C57" s="5"/>
      <c r="D57" s="15"/>
      <c r="E57" s="46"/>
      <c r="F57" s="16"/>
      <c r="G57" s="46"/>
      <c r="H57" s="46"/>
      <c r="I57" s="5"/>
      <c r="J57" s="46"/>
      <c r="K57" s="5"/>
      <c r="L57" s="17"/>
      <c r="M57" s="17"/>
      <c r="N57" s="17"/>
      <c r="O57" s="17"/>
      <c r="P57" s="17"/>
      <c r="Q57" s="71" t="s">
        <v>391</v>
      </c>
      <c r="R57" s="72" t="s">
        <v>392</v>
      </c>
      <c r="S57" s="5"/>
      <c r="T57" s="5"/>
      <c r="U57" s="52"/>
    </row>
    <row r="58" spans="1:21" ht="16.5" thickBot="1" x14ac:dyDescent="0.3">
      <c r="B58" s="5"/>
      <c r="C58" s="5"/>
      <c r="D58" s="15"/>
      <c r="E58" s="46"/>
      <c r="F58" s="16"/>
      <c r="G58" s="46"/>
      <c r="H58" s="46"/>
      <c r="I58" s="5"/>
      <c r="J58" s="46"/>
      <c r="K58" s="5"/>
      <c r="L58" s="17"/>
      <c r="M58" s="17"/>
      <c r="N58" s="17"/>
      <c r="O58" s="17"/>
      <c r="P58" s="17"/>
      <c r="Q58" s="69" t="s">
        <v>390</v>
      </c>
      <c r="R58" s="70">
        <v>5800</v>
      </c>
      <c r="S58" s="5"/>
      <c r="T58" s="5"/>
      <c r="U58" s="52"/>
    </row>
    <row r="59" spans="1:21" x14ac:dyDescent="0.25">
      <c r="B59" s="5"/>
      <c r="C59" s="5"/>
      <c r="D59" s="15"/>
      <c r="E59" s="46"/>
      <c r="F59" s="16"/>
      <c r="G59" s="46"/>
      <c r="H59" s="46"/>
      <c r="I59" s="5"/>
      <c r="J59" s="46"/>
      <c r="K59" s="5"/>
      <c r="L59" s="17"/>
      <c r="M59" s="17"/>
      <c r="N59" s="17"/>
      <c r="O59" s="17"/>
      <c r="P59" s="17"/>
      <c r="Q59" s="69"/>
      <c r="R59" s="69"/>
      <c r="S59" s="5"/>
      <c r="T59" s="5"/>
      <c r="U59" s="52"/>
    </row>
    <row r="60" spans="1:21" x14ac:dyDescent="0.25">
      <c r="B60" s="5"/>
      <c r="C60" s="5"/>
      <c r="D60" s="15"/>
      <c r="E60" s="46"/>
      <c r="F60" s="16"/>
      <c r="G60" s="46"/>
      <c r="H60" s="46"/>
      <c r="I60" s="5"/>
      <c r="J60" s="46"/>
      <c r="K60" s="5"/>
      <c r="L60" s="17"/>
      <c r="M60" s="17"/>
      <c r="N60" s="17"/>
      <c r="O60" s="17"/>
      <c r="P60" s="17"/>
      <c r="Q60" s="18"/>
      <c r="R60" s="19"/>
      <c r="S60" s="5"/>
      <c r="T60" s="5"/>
      <c r="U60" s="52"/>
    </row>
    <row r="61" spans="1:21" x14ac:dyDescent="0.25">
      <c r="B61" s="5"/>
      <c r="C61" s="5"/>
      <c r="D61" s="15"/>
      <c r="E61" s="46"/>
      <c r="F61" s="16"/>
      <c r="G61" s="46"/>
      <c r="H61" s="46"/>
      <c r="I61" s="5"/>
      <c r="J61" s="46"/>
      <c r="K61" s="5"/>
      <c r="L61" s="17"/>
      <c r="M61" s="17"/>
      <c r="N61" s="17"/>
      <c r="O61" s="17"/>
      <c r="P61" s="17"/>
      <c r="Q61" s="18"/>
      <c r="R61" s="19"/>
      <c r="S61" s="5"/>
      <c r="T61" s="5"/>
      <c r="U61" s="52"/>
    </row>
    <row r="62" spans="1:21" x14ac:dyDescent="0.25">
      <c r="A62" s="3" t="s">
        <v>333</v>
      </c>
      <c r="B62" s="5"/>
      <c r="C62" s="5"/>
      <c r="D62" s="15"/>
      <c r="E62" s="46"/>
      <c r="F62" s="16"/>
      <c r="G62" s="46"/>
      <c r="H62" s="46"/>
      <c r="I62" s="5"/>
      <c r="J62" s="46"/>
      <c r="K62" s="5"/>
      <c r="L62" s="17"/>
      <c r="M62" s="17"/>
      <c r="N62" s="17"/>
      <c r="O62" s="17"/>
      <c r="P62" s="17"/>
      <c r="Q62" s="18"/>
      <c r="R62" s="19"/>
      <c r="S62" s="5"/>
      <c r="T62" s="5"/>
      <c r="U62" s="52"/>
    </row>
    <row r="63" spans="1:21" x14ac:dyDescent="0.25">
      <c r="A63" s="3" t="s">
        <v>389</v>
      </c>
      <c r="B63" t="s">
        <v>315</v>
      </c>
      <c r="C63" t="s">
        <v>316</v>
      </c>
      <c r="D63" s="26">
        <v>45412</v>
      </c>
      <c r="E63" s="1">
        <v>102</v>
      </c>
      <c r="F63" s="27">
        <v>440000</v>
      </c>
      <c r="G63" s="1" t="s">
        <v>55</v>
      </c>
      <c r="H63" s="1" t="s">
        <v>56</v>
      </c>
      <c r="I63" t="s">
        <v>57</v>
      </c>
      <c r="J63" s="1">
        <v>2024011563</v>
      </c>
      <c r="L63" s="28">
        <v>41.189</v>
      </c>
      <c r="M63" s="28">
        <v>8.89</v>
      </c>
      <c r="N63" s="28">
        <v>1.5209999999999999</v>
      </c>
      <c r="O63" s="17">
        <f>SUM(L63:N63)</f>
        <v>51.6</v>
      </c>
      <c r="P63" s="17">
        <f>L63+M63</f>
        <v>50.079000000000001</v>
      </c>
      <c r="Q63" s="18">
        <f>L63/P63</f>
        <v>0.82248048084027237</v>
      </c>
      <c r="R63" s="19">
        <f>F63/P63</f>
        <v>8786.1179336648092</v>
      </c>
      <c r="S63" t="s">
        <v>317</v>
      </c>
      <c r="T63" t="s">
        <v>318</v>
      </c>
      <c r="U63" s="1"/>
    </row>
    <row r="64" spans="1:21" x14ac:dyDescent="0.25">
      <c r="B64" s="5"/>
      <c r="C64" s="5"/>
      <c r="D64" s="15"/>
      <c r="E64" s="46"/>
      <c r="F64" s="16"/>
      <c r="G64" s="46"/>
      <c r="H64" s="46"/>
      <c r="I64" s="5"/>
      <c r="J64" s="46"/>
      <c r="K64" s="5"/>
      <c r="L64" s="17"/>
      <c r="M64" s="17"/>
      <c r="N64" s="17"/>
      <c r="O64" s="17"/>
      <c r="P64" s="17"/>
      <c r="Q64" s="18"/>
      <c r="R64" s="19"/>
      <c r="S64" s="5"/>
      <c r="T64" s="5"/>
      <c r="U64" s="52"/>
    </row>
    <row r="65" spans="2:21" x14ac:dyDescent="0.25">
      <c r="B65" s="5"/>
      <c r="C65" s="5"/>
      <c r="D65" s="15"/>
      <c r="E65" s="46"/>
      <c r="F65" s="16"/>
      <c r="G65" s="46"/>
      <c r="H65" s="46"/>
      <c r="I65" s="5"/>
      <c r="J65" s="46"/>
      <c r="K65" s="5"/>
      <c r="L65" s="17"/>
      <c r="M65" s="17"/>
      <c r="N65" s="17"/>
      <c r="O65" s="17"/>
      <c r="P65" s="17"/>
      <c r="Q65" s="18"/>
      <c r="R65" s="19"/>
      <c r="S65" s="5"/>
      <c r="T65" s="5"/>
      <c r="U65" s="52"/>
    </row>
    <row r="66" spans="2:21" x14ac:dyDescent="0.25">
      <c r="B66" s="5"/>
      <c r="C66" s="5"/>
      <c r="D66" s="15"/>
      <c r="E66" s="46"/>
      <c r="F66" s="16"/>
      <c r="G66" s="46"/>
      <c r="H66" s="46"/>
      <c r="I66" s="5"/>
      <c r="J66" s="46"/>
      <c r="K66" s="5"/>
      <c r="L66" s="17"/>
      <c r="M66" s="17"/>
      <c r="N66" s="17"/>
      <c r="O66" s="17"/>
      <c r="P66" s="17"/>
      <c r="Q66" s="18"/>
      <c r="R66" s="19"/>
      <c r="S66" s="5"/>
      <c r="T66" s="5"/>
      <c r="U66" s="52"/>
    </row>
    <row r="67" spans="2:21" x14ac:dyDescent="0.25">
      <c r="B67" s="5"/>
      <c r="C67" s="5"/>
      <c r="D67" s="15"/>
      <c r="E67" s="46"/>
      <c r="F67" s="16"/>
      <c r="G67" s="46"/>
      <c r="H67" s="46"/>
      <c r="I67" s="5"/>
      <c r="J67" s="46"/>
      <c r="K67" s="5"/>
      <c r="L67" s="17"/>
      <c r="M67" s="17"/>
      <c r="N67" s="17"/>
      <c r="O67" s="17"/>
      <c r="P67" s="17"/>
      <c r="Q67" s="18"/>
      <c r="R67" s="19"/>
      <c r="S67" s="5"/>
      <c r="T67" s="5"/>
      <c r="U67" s="52"/>
    </row>
    <row r="68" spans="2:21" x14ac:dyDescent="0.25">
      <c r="B68" s="5"/>
      <c r="C68" s="5"/>
      <c r="D68" s="15"/>
      <c r="E68" s="46"/>
      <c r="F68" s="16"/>
      <c r="G68" s="46"/>
      <c r="H68" s="46"/>
      <c r="I68" s="5"/>
      <c r="J68" s="46"/>
      <c r="K68" s="5"/>
      <c r="L68" s="17"/>
      <c r="M68" s="17"/>
      <c r="N68" s="17"/>
      <c r="O68" s="17"/>
      <c r="P68" s="17"/>
      <c r="Q68" s="18"/>
      <c r="R68" s="19"/>
      <c r="S68" s="5"/>
      <c r="T68" s="5"/>
      <c r="U68" s="52"/>
    </row>
    <row r="69" spans="2:21" x14ac:dyDescent="0.25">
      <c r="B69" s="5"/>
      <c r="C69" s="5"/>
      <c r="D69" s="15"/>
      <c r="E69" s="46"/>
      <c r="F69" s="16"/>
      <c r="G69" s="46"/>
      <c r="H69" s="46"/>
      <c r="I69" s="5"/>
      <c r="J69" s="46"/>
      <c r="K69" s="5"/>
      <c r="L69" s="17"/>
      <c r="M69" s="17"/>
      <c r="N69" s="17"/>
      <c r="O69" s="17"/>
      <c r="P69" s="17"/>
      <c r="Q69" s="18"/>
      <c r="R69" s="19"/>
      <c r="S69" s="5"/>
      <c r="T69" s="5"/>
      <c r="U69" s="52"/>
    </row>
    <row r="70" spans="2:21" x14ac:dyDescent="0.25">
      <c r="B70" s="5"/>
      <c r="C70" s="5"/>
      <c r="D70" s="15"/>
      <c r="E70" s="46"/>
      <c r="F70" s="16"/>
      <c r="G70" s="46"/>
      <c r="H70" s="46"/>
      <c r="I70" s="5"/>
      <c r="J70" s="46"/>
      <c r="K70" s="5"/>
      <c r="L70" s="17"/>
      <c r="M70" s="17"/>
      <c r="N70" s="17"/>
      <c r="O70" s="17"/>
      <c r="P70" s="17"/>
      <c r="Q70" s="18"/>
      <c r="R70" s="19"/>
      <c r="S70" s="5"/>
      <c r="T70" s="5"/>
      <c r="U70" s="52"/>
    </row>
    <row r="71" spans="2:21" x14ac:dyDescent="0.25">
      <c r="D71" s="26"/>
      <c r="F71" s="27"/>
      <c r="L71" s="28"/>
      <c r="M71" s="28"/>
      <c r="N71" s="28"/>
      <c r="O71" s="28"/>
      <c r="P71" s="28"/>
      <c r="Q71" s="25"/>
      <c r="R71" s="19"/>
      <c r="U71" s="52"/>
    </row>
    <row r="72" spans="2:21" x14ac:dyDescent="0.25">
      <c r="D72" s="26"/>
      <c r="F72" s="27"/>
      <c r="L72" s="28"/>
      <c r="M72" s="28"/>
      <c r="N72" s="28"/>
      <c r="O72" s="28"/>
      <c r="P72" s="28"/>
      <c r="Q72" s="25"/>
      <c r="R72" s="19"/>
      <c r="U72" s="52"/>
    </row>
    <row r="73" spans="2:21" x14ac:dyDescent="0.25">
      <c r="B73" s="5"/>
      <c r="C73" s="5"/>
      <c r="D73" s="15"/>
      <c r="E73" s="46"/>
      <c r="F73" s="16"/>
      <c r="G73" s="46"/>
      <c r="H73" s="46"/>
      <c r="I73" s="5"/>
      <c r="J73" s="46"/>
      <c r="K73" s="5"/>
      <c r="L73" s="17"/>
      <c r="M73" s="17"/>
      <c r="N73" s="17"/>
      <c r="O73" s="17"/>
      <c r="P73" s="17"/>
      <c r="Q73" s="18"/>
      <c r="R73" s="19"/>
      <c r="S73" s="5"/>
      <c r="T73" s="5"/>
      <c r="U73" s="52"/>
    </row>
    <row r="74" spans="2:21" x14ac:dyDescent="0.25">
      <c r="B74" s="5"/>
      <c r="C74" s="5"/>
      <c r="D74" s="15"/>
      <c r="E74" s="46"/>
      <c r="F74" s="16"/>
      <c r="G74" s="46"/>
      <c r="H74" s="46"/>
      <c r="I74" s="5"/>
      <c r="J74" s="46"/>
      <c r="K74" s="5"/>
      <c r="L74" s="17"/>
      <c r="M74" s="17"/>
      <c r="N74" s="17"/>
      <c r="O74" s="17"/>
      <c r="P74" s="17"/>
      <c r="Q74" s="18"/>
      <c r="R74" s="19"/>
      <c r="S74" s="5"/>
      <c r="T74" s="5"/>
      <c r="U74" s="52"/>
    </row>
    <row r="75" spans="2:21" x14ac:dyDescent="0.25">
      <c r="B75" s="5"/>
      <c r="C75" s="5"/>
      <c r="D75" s="15"/>
      <c r="E75" s="46"/>
      <c r="F75" s="16"/>
      <c r="G75" s="46"/>
      <c r="H75" s="46"/>
      <c r="I75" s="5"/>
      <c r="J75" s="46"/>
      <c r="K75" s="5"/>
      <c r="L75" s="17"/>
      <c r="M75" s="17"/>
      <c r="N75" s="17"/>
      <c r="O75" s="17"/>
      <c r="P75" s="17"/>
      <c r="Q75" s="18"/>
      <c r="R75" s="19"/>
      <c r="S75" s="5"/>
      <c r="T75" s="5"/>
      <c r="U75" s="52"/>
    </row>
    <row r="76" spans="2:21" x14ac:dyDescent="0.25">
      <c r="B76" s="5"/>
      <c r="C76" s="5"/>
      <c r="D76" s="15"/>
      <c r="E76" s="46"/>
      <c r="F76" s="16"/>
      <c r="G76" s="46"/>
      <c r="H76" s="46"/>
      <c r="I76" s="5"/>
      <c r="J76" s="46"/>
      <c r="K76" s="5"/>
      <c r="L76" s="17"/>
      <c r="M76" s="17"/>
      <c r="N76" s="17"/>
      <c r="O76" s="17"/>
      <c r="P76" s="17"/>
      <c r="Q76" s="18"/>
      <c r="R76" s="19"/>
      <c r="S76" s="5"/>
      <c r="T76" s="5"/>
      <c r="U76" s="52"/>
    </row>
    <row r="77" spans="2:21" x14ac:dyDescent="0.25">
      <c r="B77" s="5"/>
      <c r="C77" s="5"/>
      <c r="D77" s="15"/>
      <c r="E77" s="46"/>
      <c r="F77" s="16"/>
      <c r="G77" s="46"/>
      <c r="H77" s="46"/>
      <c r="I77" s="5"/>
      <c r="J77" s="46"/>
      <c r="K77" s="5"/>
      <c r="L77" s="17"/>
      <c r="M77" s="17"/>
      <c r="N77" s="17"/>
      <c r="O77" s="17"/>
      <c r="P77" s="17"/>
      <c r="Q77" s="18"/>
      <c r="R77" s="19"/>
      <c r="S77" s="5"/>
      <c r="T77" s="5"/>
      <c r="U77" s="52"/>
    </row>
    <row r="78" spans="2:21" x14ac:dyDescent="0.25">
      <c r="B78" s="5"/>
      <c r="C78" s="5"/>
      <c r="D78" s="15"/>
      <c r="E78" s="46"/>
      <c r="F78" s="16"/>
      <c r="G78" s="46"/>
      <c r="H78" s="46"/>
      <c r="I78" s="5"/>
      <c r="J78" s="46"/>
      <c r="K78" s="5"/>
      <c r="L78" s="17"/>
      <c r="M78" s="17"/>
      <c r="N78" s="17"/>
      <c r="O78" s="17"/>
      <c r="P78" s="17"/>
      <c r="Q78" s="18"/>
      <c r="R78" s="19"/>
      <c r="S78" s="5"/>
      <c r="T78" s="5"/>
      <c r="U78" s="52"/>
    </row>
    <row r="79" spans="2:21" x14ac:dyDescent="0.25">
      <c r="B79" s="5"/>
      <c r="C79" s="5"/>
      <c r="D79" s="15"/>
      <c r="E79" s="46"/>
      <c r="F79" s="16"/>
      <c r="G79" s="46"/>
      <c r="H79" s="46"/>
      <c r="I79" s="5"/>
      <c r="J79" s="46"/>
      <c r="K79" s="5"/>
      <c r="L79" s="17"/>
      <c r="M79" s="17"/>
      <c r="N79" s="17"/>
      <c r="O79" s="17"/>
      <c r="P79" s="17"/>
      <c r="Q79" s="18"/>
      <c r="R79" s="19"/>
      <c r="S79" s="5"/>
      <c r="T79" s="5"/>
      <c r="U79" s="52"/>
    </row>
    <row r="80" spans="2:21" x14ac:dyDescent="0.25">
      <c r="B80" s="5"/>
      <c r="C80" s="5"/>
      <c r="D80" s="15"/>
      <c r="E80" s="46"/>
      <c r="F80" s="16"/>
      <c r="G80" s="46"/>
      <c r="H80" s="46"/>
      <c r="I80" s="5"/>
      <c r="J80" s="46"/>
      <c r="K80" s="5"/>
      <c r="L80" s="17"/>
      <c r="M80" s="17"/>
      <c r="N80" s="17"/>
      <c r="O80" s="17"/>
      <c r="P80" s="17"/>
      <c r="Q80" s="18"/>
      <c r="R80" s="19"/>
      <c r="S80" s="5"/>
      <c r="T80" s="5"/>
      <c r="U80" s="52"/>
    </row>
    <row r="81" spans="2:21" x14ac:dyDescent="0.25">
      <c r="B81" s="5"/>
      <c r="C81" s="5"/>
      <c r="D81" s="15"/>
      <c r="E81" s="46"/>
      <c r="F81" s="16"/>
      <c r="G81" s="46"/>
      <c r="H81" s="46"/>
      <c r="I81" s="5"/>
      <c r="J81" s="46"/>
      <c r="K81" s="5"/>
      <c r="L81" s="17"/>
      <c r="M81" s="17"/>
      <c r="N81" s="17"/>
      <c r="O81" s="17"/>
      <c r="P81" s="17"/>
      <c r="Q81" s="18"/>
      <c r="R81" s="19"/>
      <c r="S81" s="5"/>
      <c r="T81" s="5"/>
      <c r="U81" s="52"/>
    </row>
    <row r="82" spans="2:21" x14ac:dyDescent="0.25">
      <c r="B82" s="5"/>
      <c r="C82" s="5"/>
      <c r="D82" s="15"/>
      <c r="E82" s="46"/>
      <c r="F82" s="16"/>
      <c r="G82" s="46"/>
      <c r="H82" s="46"/>
      <c r="I82" s="5"/>
      <c r="J82" s="46"/>
      <c r="K82" s="5"/>
      <c r="L82" s="17"/>
      <c r="M82" s="17"/>
      <c r="N82" s="17"/>
      <c r="O82" s="17"/>
      <c r="P82" s="17"/>
      <c r="Q82" s="25"/>
      <c r="R82" s="19"/>
      <c r="S82" s="5"/>
      <c r="T82" s="5"/>
      <c r="U82" s="52"/>
    </row>
    <row r="83" spans="2:21" x14ac:dyDescent="0.25">
      <c r="B83" s="5"/>
      <c r="C83" s="5"/>
      <c r="D83" s="15"/>
      <c r="E83" s="46"/>
      <c r="F83" s="16"/>
      <c r="G83" s="46"/>
      <c r="H83" s="46"/>
      <c r="I83" s="5"/>
      <c r="J83" s="46"/>
      <c r="K83" s="5"/>
      <c r="L83" s="17"/>
      <c r="M83" s="17"/>
      <c r="N83" s="17"/>
      <c r="O83" s="17"/>
      <c r="P83" s="17"/>
      <c r="Q83" s="25"/>
      <c r="R83" s="19"/>
      <c r="S83" s="5"/>
      <c r="T83" s="5"/>
      <c r="U83" s="52"/>
    </row>
    <row r="84" spans="2:21" x14ac:dyDescent="0.25">
      <c r="B84" s="5"/>
      <c r="C84" s="5"/>
      <c r="D84" s="15"/>
      <c r="E84" s="46"/>
      <c r="F84" s="16"/>
      <c r="G84" s="46"/>
      <c r="H84" s="46"/>
      <c r="I84" s="5"/>
      <c r="J84" s="46"/>
      <c r="K84" s="5"/>
      <c r="L84" s="17"/>
      <c r="M84" s="17"/>
      <c r="N84" s="17"/>
      <c r="O84" s="17"/>
      <c r="P84" s="17"/>
      <c r="Q84" s="25"/>
      <c r="R84" s="19"/>
      <c r="S84" s="5"/>
      <c r="T84" s="5"/>
      <c r="U84" s="52"/>
    </row>
    <row r="85" spans="2:21" x14ac:dyDescent="0.25">
      <c r="B85" s="5"/>
      <c r="C85" s="5"/>
      <c r="D85" s="15"/>
      <c r="E85" s="46"/>
      <c r="F85" s="16"/>
      <c r="G85" s="46"/>
      <c r="H85" s="46"/>
      <c r="I85" s="5"/>
      <c r="J85" s="46"/>
      <c r="K85" s="5"/>
      <c r="L85" s="17"/>
      <c r="M85" s="17"/>
      <c r="N85" s="17"/>
      <c r="O85" s="17"/>
      <c r="P85" s="17"/>
      <c r="Q85" s="18"/>
      <c r="R85" s="19"/>
      <c r="S85" s="5"/>
      <c r="T85" s="5"/>
      <c r="U85" s="52"/>
    </row>
    <row r="86" spans="2:21" x14ac:dyDescent="0.25">
      <c r="C86" s="5"/>
      <c r="D86" s="15"/>
      <c r="E86" s="46"/>
      <c r="F86" s="16"/>
      <c r="G86" s="46"/>
      <c r="H86" s="46"/>
      <c r="I86" s="5"/>
      <c r="J86" s="46"/>
      <c r="K86" s="5"/>
      <c r="L86" s="17"/>
      <c r="M86" s="17"/>
      <c r="N86" s="17"/>
      <c r="O86" s="17"/>
      <c r="P86" s="17"/>
      <c r="Q86" s="18"/>
      <c r="R86" s="19"/>
      <c r="S86" s="5"/>
      <c r="T86" s="5"/>
      <c r="U86" s="52"/>
    </row>
    <row r="87" spans="2:21" x14ac:dyDescent="0.25">
      <c r="B87" s="5"/>
      <c r="C87" s="5"/>
      <c r="D87" s="15"/>
      <c r="E87" s="46"/>
      <c r="F87" s="16"/>
      <c r="G87" s="46"/>
      <c r="H87" s="46"/>
      <c r="I87" s="5"/>
      <c r="J87" s="46"/>
      <c r="K87" s="5"/>
      <c r="L87" s="17"/>
      <c r="M87" s="17"/>
      <c r="N87" s="17"/>
      <c r="O87" s="17"/>
      <c r="P87" s="17"/>
      <c r="Q87" s="18"/>
      <c r="R87" s="19"/>
      <c r="S87" s="5"/>
      <c r="T87" s="5"/>
      <c r="U87" s="52"/>
    </row>
    <row r="88" spans="2:21" x14ac:dyDescent="0.25">
      <c r="B88" s="5"/>
      <c r="C88" s="5"/>
      <c r="D88" s="15"/>
      <c r="E88" s="46"/>
      <c r="F88" s="16"/>
      <c r="G88" s="46"/>
      <c r="H88" s="46"/>
      <c r="I88" s="5"/>
      <c r="J88" s="46"/>
      <c r="K88" s="5"/>
      <c r="L88" s="17"/>
      <c r="M88" s="17"/>
      <c r="N88" s="17"/>
      <c r="O88" s="17"/>
      <c r="P88" s="17"/>
      <c r="Q88" s="18"/>
      <c r="R88" s="19"/>
      <c r="S88" s="5"/>
      <c r="T88" s="5"/>
      <c r="U88" s="52"/>
    </row>
    <row r="89" spans="2:21" x14ac:dyDescent="0.25">
      <c r="B89" s="5"/>
      <c r="C89" s="5"/>
      <c r="D89" s="15"/>
      <c r="E89" s="46"/>
      <c r="F89" s="16"/>
      <c r="G89" s="46"/>
      <c r="H89" s="46"/>
      <c r="I89" s="5"/>
      <c r="J89" s="46"/>
      <c r="K89" s="5"/>
      <c r="L89" s="17"/>
      <c r="M89" s="17"/>
      <c r="N89" s="17"/>
      <c r="O89" s="17"/>
      <c r="P89" s="17"/>
      <c r="Q89" s="25"/>
      <c r="R89" s="19"/>
      <c r="S89" s="5"/>
      <c r="T89" s="5"/>
      <c r="U89" s="52"/>
    </row>
    <row r="90" spans="2:21" x14ac:dyDescent="0.25">
      <c r="B90" s="5"/>
      <c r="C90" s="5"/>
      <c r="D90" s="15"/>
      <c r="E90" s="46"/>
      <c r="F90" s="16"/>
      <c r="G90" s="46"/>
      <c r="H90" s="46"/>
      <c r="I90" s="5"/>
      <c r="J90" s="46"/>
      <c r="K90" s="5"/>
      <c r="L90" s="17"/>
      <c r="M90" s="17"/>
      <c r="N90" s="17"/>
      <c r="O90" s="17"/>
      <c r="P90" s="17"/>
      <c r="Q90" s="25"/>
      <c r="R90" s="19"/>
      <c r="S90" s="5"/>
      <c r="T90" s="5"/>
      <c r="U90" s="52"/>
    </row>
    <row r="91" spans="2:21" x14ac:dyDescent="0.25">
      <c r="B91" s="5"/>
      <c r="C91" s="5"/>
      <c r="D91" s="15"/>
      <c r="E91" s="46"/>
      <c r="F91" s="16"/>
      <c r="G91" s="46"/>
      <c r="H91" s="46"/>
      <c r="I91" s="5"/>
      <c r="J91" s="46"/>
      <c r="K91" s="5"/>
      <c r="L91" s="17"/>
      <c r="M91" s="17"/>
      <c r="N91" s="17"/>
      <c r="O91" s="17"/>
      <c r="P91" s="17"/>
      <c r="Q91" s="25"/>
      <c r="R91" s="19"/>
      <c r="S91" s="5"/>
      <c r="T91" s="5"/>
      <c r="U91" s="52"/>
    </row>
    <row r="92" spans="2:21" x14ac:dyDescent="0.25">
      <c r="B92" s="5"/>
      <c r="C92" s="5"/>
      <c r="D92" s="15"/>
      <c r="E92" s="46"/>
      <c r="F92" s="16"/>
      <c r="G92" s="46"/>
      <c r="H92" s="46"/>
      <c r="I92" s="5"/>
      <c r="J92" s="46"/>
      <c r="K92" s="5"/>
      <c r="L92" s="17"/>
      <c r="M92" s="17"/>
      <c r="N92" s="17"/>
      <c r="O92" s="17"/>
      <c r="P92" s="17"/>
      <c r="Q92" s="25"/>
      <c r="R92" s="19"/>
      <c r="S92" s="5"/>
      <c r="T92" s="5"/>
      <c r="U92" s="52"/>
    </row>
    <row r="93" spans="2:21" x14ac:dyDescent="0.25">
      <c r="B93" s="5"/>
      <c r="C93" s="5"/>
      <c r="D93" s="15"/>
      <c r="E93" s="46"/>
      <c r="F93" s="16"/>
      <c r="G93" s="46"/>
      <c r="H93" s="46"/>
      <c r="I93" s="5"/>
      <c r="J93" s="46"/>
      <c r="K93" s="5"/>
      <c r="L93" s="17"/>
      <c r="M93" s="17"/>
      <c r="N93" s="17"/>
      <c r="O93" s="17"/>
      <c r="P93" s="17"/>
      <c r="Q93" s="25"/>
      <c r="R93" s="19"/>
      <c r="S93" s="5"/>
      <c r="T93" s="5"/>
      <c r="U93" s="52"/>
    </row>
    <row r="94" spans="2:21" x14ac:dyDescent="0.25">
      <c r="B94" s="5"/>
      <c r="C94" s="5"/>
      <c r="D94" s="15"/>
      <c r="E94" s="46"/>
      <c r="F94" s="16"/>
      <c r="G94" s="46"/>
      <c r="H94" s="46"/>
      <c r="I94" s="5"/>
      <c r="J94" s="46"/>
      <c r="K94" s="5"/>
      <c r="L94" s="17"/>
      <c r="M94" s="17"/>
      <c r="N94" s="17"/>
      <c r="O94" s="17"/>
      <c r="P94" s="17"/>
      <c r="Q94" s="18"/>
      <c r="R94" s="19"/>
      <c r="S94" s="5"/>
      <c r="T94" s="5"/>
      <c r="U94" s="52"/>
    </row>
    <row r="95" spans="2:21" x14ac:dyDescent="0.25">
      <c r="B95" s="5"/>
      <c r="C95" s="5"/>
      <c r="D95" s="15"/>
      <c r="E95" s="46"/>
      <c r="F95" s="16"/>
      <c r="G95" s="46"/>
      <c r="H95" s="46"/>
      <c r="I95" s="5"/>
      <c r="J95" s="46"/>
      <c r="K95" s="5"/>
      <c r="L95" s="17"/>
      <c r="M95" s="17"/>
      <c r="N95" s="17"/>
      <c r="O95" s="17"/>
      <c r="P95" s="17"/>
      <c r="Q95" s="18"/>
      <c r="R95" s="19"/>
      <c r="S95" s="5"/>
      <c r="T95" s="5"/>
      <c r="U95" s="52"/>
    </row>
    <row r="96" spans="2:21" x14ac:dyDescent="0.25">
      <c r="B96" s="5"/>
      <c r="C96" s="5"/>
      <c r="D96" s="15"/>
      <c r="E96" s="46"/>
      <c r="F96" s="16"/>
      <c r="G96" s="46"/>
      <c r="H96" s="46"/>
      <c r="I96" s="5"/>
      <c r="J96" s="46"/>
      <c r="K96" s="5"/>
      <c r="L96" s="17"/>
      <c r="M96" s="17"/>
      <c r="N96" s="17"/>
      <c r="O96" s="17"/>
      <c r="P96" s="17"/>
      <c r="Q96" s="25"/>
      <c r="R96" s="25"/>
      <c r="S96" s="5"/>
      <c r="T96" s="5"/>
      <c r="U96" s="52"/>
    </row>
    <row r="97" spans="2:21" x14ac:dyDescent="0.25">
      <c r="B97" s="5"/>
      <c r="C97" s="5"/>
      <c r="D97" s="15"/>
      <c r="E97" s="46"/>
      <c r="F97" s="16"/>
      <c r="G97" s="46"/>
      <c r="H97" s="46"/>
      <c r="I97" s="5"/>
      <c r="J97" s="46"/>
      <c r="K97" s="5"/>
      <c r="L97" s="17"/>
      <c r="M97" s="17"/>
      <c r="N97" s="17"/>
      <c r="O97" s="17"/>
      <c r="P97" s="17"/>
      <c r="Q97" s="25"/>
      <c r="R97" s="25"/>
      <c r="S97" s="5"/>
      <c r="T97" s="5"/>
      <c r="U97" s="52"/>
    </row>
    <row r="98" spans="2:21" x14ac:dyDescent="0.25">
      <c r="B98" s="5"/>
      <c r="C98" s="5"/>
      <c r="D98" s="15"/>
      <c r="E98" s="46"/>
      <c r="F98" s="16"/>
      <c r="G98" s="46"/>
      <c r="H98" s="46"/>
      <c r="I98" s="5"/>
      <c r="J98" s="46"/>
      <c r="K98" s="5"/>
      <c r="L98" s="17"/>
      <c r="M98" s="17"/>
      <c r="N98" s="17"/>
      <c r="O98" s="17"/>
      <c r="P98" s="17"/>
      <c r="Q98" s="25"/>
      <c r="R98" s="25"/>
      <c r="S98" s="5"/>
      <c r="T98" s="5"/>
      <c r="U98" s="52"/>
    </row>
    <row r="99" spans="2:21" x14ac:dyDescent="0.25">
      <c r="B99" s="5"/>
      <c r="C99" s="5"/>
      <c r="D99" s="15"/>
      <c r="E99" s="46"/>
      <c r="F99" s="16"/>
      <c r="G99" s="46"/>
      <c r="H99" s="46"/>
      <c r="I99" s="5"/>
      <c r="J99" s="46"/>
      <c r="K99" s="5"/>
      <c r="L99" s="17"/>
      <c r="M99" s="17"/>
      <c r="N99" s="17"/>
      <c r="O99" s="17"/>
      <c r="P99" s="17"/>
      <c r="Q99" s="18"/>
      <c r="R99" s="19"/>
      <c r="S99" s="5"/>
      <c r="T99" s="5"/>
      <c r="U99" s="52"/>
    </row>
    <row r="100" spans="2:21" x14ac:dyDescent="0.25">
      <c r="B100" s="5"/>
      <c r="C100" s="5"/>
      <c r="D100" s="15"/>
      <c r="E100" s="46"/>
      <c r="F100" s="16"/>
      <c r="G100" s="46"/>
      <c r="H100" s="46"/>
      <c r="I100" s="5"/>
      <c r="J100" s="46"/>
      <c r="K100" s="5"/>
      <c r="L100" s="17"/>
      <c r="M100" s="17"/>
      <c r="N100" s="17"/>
      <c r="O100" s="17"/>
      <c r="P100" s="17"/>
      <c r="Q100" s="18"/>
      <c r="R100" s="19"/>
      <c r="S100" s="5"/>
      <c r="T100" s="5"/>
      <c r="U100" s="52"/>
    </row>
    <row r="101" spans="2:21" x14ac:dyDescent="0.25">
      <c r="B101" s="5"/>
      <c r="C101" s="5"/>
      <c r="D101" s="15"/>
      <c r="E101" s="46"/>
      <c r="F101" s="16"/>
      <c r="G101" s="46"/>
      <c r="H101" s="46"/>
      <c r="I101" s="5"/>
      <c r="J101" s="46"/>
      <c r="K101" s="5"/>
      <c r="L101" s="17"/>
      <c r="M101" s="17"/>
      <c r="N101" s="17"/>
      <c r="O101" s="17"/>
      <c r="P101" s="17"/>
      <c r="Q101" s="25"/>
      <c r="R101" s="25"/>
      <c r="S101" s="5"/>
      <c r="T101" s="5"/>
      <c r="U101" s="52"/>
    </row>
    <row r="102" spans="2:21" x14ac:dyDescent="0.25">
      <c r="B102" s="5"/>
      <c r="C102" s="5"/>
      <c r="D102" s="15"/>
      <c r="E102" s="46"/>
      <c r="F102" s="16"/>
      <c r="G102" s="46"/>
      <c r="H102" s="46"/>
      <c r="I102" s="5"/>
      <c r="J102" s="46"/>
      <c r="K102" s="5"/>
      <c r="L102" s="17"/>
      <c r="M102" s="17"/>
      <c r="N102" s="17"/>
      <c r="O102" s="17"/>
      <c r="P102" s="17"/>
      <c r="Q102" s="25"/>
      <c r="R102" s="25"/>
      <c r="S102" s="5"/>
      <c r="T102" s="5"/>
      <c r="U102" s="52"/>
    </row>
    <row r="103" spans="2:21" x14ac:dyDescent="0.25">
      <c r="B103" s="5"/>
      <c r="C103" s="5"/>
      <c r="D103" s="15"/>
      <c r="E103" s="46"/>
      <c r="F103" s="16"/>
      <c r="G103" s="46"/>
      <c r="H103" s="46"/>
      <c r="I103" s="5"/>
      <c r="J103" s="46"/>
      <c r="K103" s="5"/>
      <c r="L103" s="17"/>
      <c r="M103" s="17"/>
      <c r="N103" s="17"/>
      <c r="O103" s="17"/>
      <c r="P103" s="17"/>
      <c r="Q103" s="18"/>
      <c r="R103" s="19"/>
      <c r="S103" s="5"/>
      <c r="T103" s="5"/>
      <c r="U103" s="52"/>
    </row>
    <row r="104" spans="2:21" x14ac:dyDescent="0.25">
      <c r="B104" s="5"/>
      <c r="C104" s="5"/>
      <c r="D104" s="15"/>
      <c r="E104" s="46"/>
      <c r="F104" s="16"/>
      <c r="G104" s="46"/>
      <c r="H104" s="46"/>
      <c r="I104" s="5"/>
      <c r="J104" s="46"/>
      <c r="K104" s="5"/>
      <c r="L104" s="17"/>
      <c r="M104" s="17"/>
      <c r="N104" s="17"/>
      <c r="O104" s="17"/>
      <c r="P104" s="17"/>
      <c r="Q104" s="18"/>
      <c r="R104" s="19"/>
      <c r="S104" s="5"/>
      <c r="T104" s="5"/>
      <c r="U104" s="52"/>
    </row>
    <row r="105" spans="2:21" x14ac:dyDescent="0.25">
      <c r="B105" s="5"/>
      <c r="C105" s="5"/>
      <c r="D105" s="15"/>
      <c r="E105" s="46"/>
      <c r="F105" s="16"/>
      <c r="G105" s="46"/>
      <c r="H105" s="46"/>
      <c r="I105" s="5"/>
      <c r="J105" s="46"/>
      <c r="K105" s="5"/>
      <c r="L105" s="17"/>
      <c r="M105" s="17"/>
      <c r="N105" s="17"/>
      <c r="O105" s="17"/>
      <c r="P105" s="17"/>
      <c r="Q105" s="18"/>
      <c r="R105" s="19"/>
      <c r="S105" s="5"/>
      <c r="T105" s="5"/>
      <c r="U105" s="52"/>
    </row>
    <row r="106" spans="2:21" x14ac:dyDescent="0.25">
      <c r="B106" s="5"/>
      <c r="C106" s="5"/>
      <c r="D106" s="15"/>
      <c r="E106" s="46"/>
      <c r="F106" s="16"/>
      <c r="G106" s="46"/>
      <c r="H106" s="46"/>
      <c r="I106" s="5"/>
      <c r="J106" s="46"/>
      <c r="K106" s="5"/>
      <c r="L106" s="17"/>
      <c r="M106" s="17"/>
      <c r="N106" s="17"/>
      <c r="O106" s="17"/>
      <c r="P106" s="17"/>
      <c r="Q106" s="25"/>
      <c r="R106" s="25"/>
      <c r="S106" s="5"/>
      <c r="T106" s="5"/>
      <c r="U106" s="52"/>
    </row>
    <row r="107" spans="2:21" x14ac:dyDescent="0.25">
      <c r="B107" s="5"/>
      <c r="C107" s="5"/>
      <c r="D107" s="15"/>
      <c r="E107" s="46"/>
      <c r="F107" s="16"/>
      <c r="G107" s="46"/>
      <c r="H107" s="46"/>
      <c r="I107" s="5"/>
      <c r="J107" s="46"/>
      <c r="K107" s="5"/>
      <c r="L107" s="17"/>
      <c r="M107" s="17"/>
      <c r="N107" s="17"/>
      <c r="O107" s="17"/>
      <c r="P107" s="17"/>
      <c r="Q107" s="25"/>
      <c r="R107" s="25"/>
      <c r="S107" s="5"/>
      <c r="T107" s="5"/>
      <c r="U107" s="52"/>
    </row>
    <row r="108" spans="2:21" x14ac:dyDescent="0.25">
      <c r="B108" s="5"/>
      <c r="C108" s="5"/>
      <c r="D108" s="15"/>
      <c r="E108" s="46"/>
      <c r="F108" s="16"/>
      <c r="G108" s="46"/>
      <c r="H108" s="46"/>
      <c r="I108" s="5"/>
      <c r="J108" s="46"/>
      <c r="K108" s="5"/>
      <c r="L108" s="17"/>
      <c r="M108" s="17"/>
      <c r="N108" s="17"/>
      <c r="O108" s="17"/>
      <c r="P108" s="17"/>
      <c r="Q108" s="25"/>
      <c r="R108" s="25"/>
      <c r="S108" s="5"/>
      <c r="T108" s="5"/>
      <c r="U108" s="52"/>
    </row>
    <row r="109" spans="2:21" x14ac:dyDescent="0.25">
      <c r="B109" s="5"/>
      <c r="C109" s="5"/>
      <c r="D109" s="15"/>
      <c r="E109" s="46"/>
      <c r="F109" s="16"/>
      <c r="G109" s="46"/>
      <c r="H109" s="46"/>
      <c r="I109" s="5"/>
      <c r="J109" s="46"/>
      <c r="K109" s="5"/>
      <c r="L109" s="17"/>
      <c r="M109" s="17"/>
      <c r="N109" s="17"/>
      <c r="O109" s="17"/>
      <c r="P109" s="17"/>
      <c r="Q109" s="18"/>
      <c r="R109" s="19"/>
      <c r="S109" s="5"/>
      <c r="T109" s="5"/>
      <c r="U109" s="52"/>
    </row>
    <row r="110" spans="2:21" x14ac:dyDescent="0.25">
      <c r="B110" s="5"/>
      <c r="C110" s="5"/>
      <c r="D110" s="15"/>
      <c r="E110" s="46"/>
      <c r="F110" s="16"/>
      <c r="G110" s="46"/>
      <c r="H110" s="46"/>
      <c r="I110" s="5"/>
      <c r="J110" s="46"/>
      <c r="K110" s="5"/>
      <c r="L110" s="17"/>
      <c r="M110" s="17"/>
      <c r="N110" s="17"/>
      <c r="O110" s="17"/>
      <c r="P110" s="17"/>
      <c r="Q110" s="18"/>
      <c r="R110" s="19"/>
      <c r="S110" s="5"/>
      <c r="T110" s="5"/>
      <c r="U110" s="52"/>
    </row>
    <row r="111" spans="2:21" x14ac:dyDescent="0.25">
      <c r="B111" s="5"/>
      <c r="C111" s="5"/>
      <c r="D111" s="15"/>
      <c r="E111" s="46"/>
      <c r="F111" s="37"/>
      <c r="G111" s="46"/>
      <c r="H111" s="46"/>
      <c r="I111" s="5"/>
      <c r="J111" s="46"/>
      <c r="K111" s="5"/>
      <c r="L111" s="38"/>
      <c r="M111" s="38"/>
      <c r="N111" s="38"/>
      <c r="O111" s="38"/>
      <c r="P111" s="38"/>
      <c r="Q111" s="39"/>
      <c r="R111" s="40"/>
      <c r="S111" s="5"/>
      <c r="T111" s="5"/>
      <c r="U111" s="57"/>
    </row>
    <row r="112" spans="2:21" x14ac:dyDescent="0.25">
      <c r="B112" s="5"/>
      <c r="C112" s="5"/>
      <c r="D112" s="15"/>
      <c r="E112" s="46"/>
      <c r="F112" s="16"/>
      <c r="G112" s="46"/>
      <c r="H112" s="46"/>
      <c r="I112" s="5"/>
      <c r="J112" s="46"/>
      <c r="K112" s="5"/>
      <c r="L112" s="17"/>
      <c r="M112" s="17"/>
      <c r="N112" s="17"/>
      <c r="O112" s="17"/>
      <c r="P112" s="17"/>
      <c r="Q112" s="18"/>
      <c r="R112" s="19"/>
      <c r="S112" s="5"/>
      <c r="T112" s="5"/>
      <c r="U112" s="52"/>
    </row>
    <row r="113" spans="2:21" x14ac:dyDescent="0.25">
      <c r="B113" s="5"/>
      <c r="C113" s="5"/>
      <c r="D113" s="15"/>
      <c r="E113" s="46"/>
      <c r="F113" s="16"/>
      <c r="G113" s="46"/>
      <c r="H113" s="46"/>
      <c r="I113" s="5"/>
      <c r="J113" s="46"/>
      <c r="K113" s="5"/>
      <c r="L113" s="17"/>
      <c r="M113" s="17"/>
      <c r="N113" s="17"/>
      <c r="O113" s="17"/>
      <c r="P113" s="17"/>
      <c r="Q113" s="18"/>
      <c r="R113" s="19"/>
      <c r="S113" s="5"/>
      <c r="T113" s="5"/>
      <c r="U113" s="52"/>
    </row>
    <row r="114" spans="2:21" x14ac:dyDescent="0.25">
      <c r="B114" s="5"/>
      <c r="C114" s="5"/>
      <c r="D114" s="15"/>
      <c r="E114" s="46"/>
      <c r="F114" s="16"/>
      <c r="G114" s="46"/>
      <c r="H114" s="46"/>
      <c r="I114" s="5"/>
      <c r="J114" s="46"/>
      <c r="K114" s="5"/>
      <c r="L114" s="17"/>
      <c r="M114" s="17"/>
      <c r="N114" s="17"/>
      <c r="O114" s="17"/>
      <c r="P114" s="17"/>
      <c r="Q114" s="18"/>
      <c r="R114" s="19"/>
      <c r="S114" s="5"/>
      <c r="T114" s="5"/>
      <c r="U114" s="52"/>
    </row>
    <row r="115" spans="2:21" x14ac:dyDescent="0.25">
      <c r="B115" s="5"/>
      <c r="C115" s="5"/>
      <c r="D115" s="15"/>
      <c r="E115" s="46"/>
      <c r="F115" s="16"/>
      <c r="G115" s="46"/>
      <c r="H115" s="46"/>
      <c r="I115" s="5"/>
      <c r="J115" s="46"/>
      <c r="K115" s="5"/>
      <c r="L115" s="17"/>
      <c r="M115" s="17"/>
      <c r="N115" s="17"/>
      <c r="O115" s="17"/>
      <c r="P115" s="17"/>
      <c r="Q115" s="18"/>
      <c r="R115" s="19"/>
      <c r="S115" s="5"/>
      <c r="T115" s="5"/>
      <c r="U115" s="52"/>
    </row>
    <row r="116" spans="2:21" x14ac:dyDescent="0.25">
      <c r="B116" s="5"/>
      <c r="C116" s="5"/>
      <c r="D116" s="15"/>
      <c r="E116" s="46"/>
      <c r="F116" s="16"/>
      <c r="G116" s="46"/>
      <c r="H116" s="46"/>
      <c r="I116" s="5"/>
      <c r="J116" s="46"/>
      <c r="K116" s="5"/>
      <c r="L116" s="17"/>
      <c r="M116" s="17"/>
      <c r="N116" s="17"/>
      <c r="O116" s="17"/>
      <c r="P116" s="17"/>
      <c r="Q116" s="18"/>
      <c r="R116" s="19"/>
      <c r="S116" s="5"/>
      <c r="T116" s="5"/>
      <c r="U116" s="52"/>
    </row>
    <row r="117" spans="2:21" x14ac:dyDescent="0.25">
      <c r="B117" s="5"/>
      <c r="C117" s="5"/>
      <c r="D117" s="15"/>
      <c r="E117" s="46"/>
      <c r="F117" s="16"/>
      <c r="G117" s="46"/>
      <c r="H117" s="46"/>
      <c r="I117" s="5"/>
      <c r="J117" s="46"/>
      <c r="K117" s="5"/>
      <c r="L117" s="17"/>
      <c r="M117" s="17"/>
      <c r="N117" s="17"/>
      <c r="O117" s="17"/>
      <c r="P117" s="17"/>
      <c r="Q117" s="18"/>
      <c r="R117" s="19"/>
      <c r="S117" s="5"/>
      <c r="T117" s="5"/>
      <c r="U117" s="52"/>
    </row>
    <row r="118" spans="2:21" x14ac:dyDescent="0.25">
      <c r="B118" s="5"/>
      <c r="C118" s="5"/>
      <c r="D118" s="15"/>
      <c r="E118" s="46"/>
      <c r="F118" s="16"/>
      <c r="G118" s="46"/>
      <c r="H118" s="46"/>
      <c r="I118" s="5"/>
      <c r="J118" s="46"/>
      <c r="K118" s="5"/>
      <c r="L118" s="17"/>
      <c r="M118" s="17"/>
      <c r="N118" s="17"/>
      <c r="O118" s="17"/>
      <c r="P118" s="17"/>
      <c r="Q118" s="18"/>
      <c r="R118" s="19"/>
      <c r="S118" s="5"/>
      <c r="T118" s="5"/>
      <c r="U118" s="52"/>
    </row>
    <row r="119" spans="2:21" x14ac:dyDescent="0.25">
      <c r="B119" s="5"/>
      <c r="C119" s="5"/>
      <c r="D119" s="15"/>
      <c r="E119" s="46"/>
      <c r="F119" s="16"/>
      <c r="G119" s="46"/>
      <c r="H119" s="46"/>
      <c r="I119" s="5"/>
      <c r="J119" s="46"/>
      <c r="K119" s="5"/>
      <c r="L119" s="17"/>
      <c r="M119" s="17"/>
      <c r="N119" s="17"/>
      <c r="O119" s="17"/>
      <c r="P119" s="17"/>
      <c r="Q119" s="18"/>
      <c r="R119" s="19"/>
      <c r="S119" s="5"/>
      <c r="T119" s="5"/>
      <c r="U119" s="52"/>
    </row>
    <row r="120" spans="2:21" x14ac:dyDescent="0.25">
      <c r="C120" s="26"/>
      <c r="D120" s="1"/>
      <c r="E120" s="49"/>
      <c r="F120" s="1"/>
      <c r="H120" s="59"/>
      <c r="L120" s="51"/>
      <c r="M120" s="51"/>
      <c r="N120" s="51"/>
      <c r="O120" s="51"/>
      <c r="P120" s="51"/>
      <c r="Q120" s="32"/>
      <c r="R120" s="50"/>
      <c r="T120" s="5"/>
      <c r="U120"/>
    </row>
    <row r="122" spans="2:21" x14ac:dyDescent="0.25">
      <c r="D122" s="26"/>
      <c r="F122" s="27"/>
      <c r="L122" s="28"/>
      <c r="M122" s="28"/>
      <c r="N122" s="28"/>
      <c r="O122" s="28"/>
      <c r="P122" s="28"/>
      <c r="Q122" s="29"/>
      <c r="R122" s="19"/>
      <c r="U122" s="52"/>
    </row>
    <row r="123" spans="2:21" x14ac:dyDescent="0.25">
      <c r="B123" s="5"/>
      <c r="C123" s="5"/>
      <c r="D123" s="15"/>
      <c r="E123" s="46"/>
      <c r="F123" s="16"/>
      <c r="G123" s="46"/>
      <c r="H123" s="46"/>
      <c r="I123" s="5"/>
      <c r="J123" s="46"/>
      <c r="K123" s="5"/>
      <c r="L123" s="17"/>
      <c r="M123" s="17"/>
      <c r="N123" s="17"/>
      <c r="O123" s="17"/>
      <c r="P123" s="17"/>
      <c r="Q123" s="18"/>
      <c r="R123" s="19"/>
      <c r="S123" s="5"/>
      <c r="T123" s="5"/>
      <c r="U123" s="52"/>
    </row>
    <row r="124" spans="2:21" x14ac:dyDescent="0.25">
      <c r="D124" s="26"/>
      <c r="F124" s="27"/>
      <c r="L124" s="28"/>
      <c r="M124" s="28"/>
      <c r="N124" s="28"/>
      <c r="O124" s="28"/>
      <c r="P124" s="28"/>
      <c r="Q124" s="29"/>
      <c r="R124" s="19"/>
      <c r="U124" s="52"/>
    </row>
    <row r="125" spans="2:21" x14ac:dyDescent="0.25">
      <c r="B125" s="5"/>
      <c r="C125" s="5"/>
      <c r="D125" s="15"/>
      <c r="E125" s="46"/>
      <c r="F125" s="16"/>
      <c r="G125" s="46"/>
      <c r="H125" s="46"/>
      <c r="I125" s="5"/>
      <c r="J125" s="46"/>
      <c r="K125" s="5"/>
      <c r="L125" s="17"/>
      <c r="M125" s="17"/>
      <c r="N125" s="17"/>
      <c r="O125" s="17"/>
      <c r="P125" s="17"/>
      <c r="Q125" s="18"/>
      <c r="R125" s="19"/>
      <c r="S125" s="5"/>
      <c r="T125" s="5"/>
      <c r="U125" s="52"/>
    </row>
    <row r="127" spans="2:21" x14ac:dyDescent="0.25">
      <c r="B127" s="5"/>
      <c r="C127" s="5"/>
      <c r="D127" s="15"/>
      <c r="E127" s="46"/>
      <c r="F127" s="16"/>
      <c r="G127" s="46"/>
      <c r="H127" s="46"/>
      <c r="I127" s="5"/>
      <c r="J127" s="46"/>
      <c r="K127" s="5"/>
      <c r="L127" s="17"/>
      <c r="M127" s="17"/>
      <c r="N127" s="17"/>
      <c r="O127" s="17"/>
      <c r="P127" s="17"/>
      <c r="Q127" s="18"/>
      <c r="R127" s="19"/>
      <c r="S127" s="5"/>
      <c r="T127" s="5"/>
      <c r="U127" s="52"/>
    </row>
    <row r="128" spans="2:21" x14ac:dyDescent="0.25">
      <c r="B128" s="5"/>
      <c r="C128" s="5"/>
      <c r="D128" s="15"/>
      <c r="E128" s="46"/>
      <c r="F128" s="16"/>
      <c r="G128" s="46"/>
      <c r="H128" s="46"/>
      <c r="I128" s="5"/>
      <c r="J128" s="46"/>
      <c r="K128" s="5"/>
      <c r="L128" s="17"/>
      <c r="M128" s="17"/>
      <c r="N128" s="17"/>
      <c r="O128" s="17"/>
      <c r="P128" s="17"/>
      <c r="Q128" s="18"/>
      <c r="R128" s="19"/>
      <c r="S128" s="5"/>
      <c r="T128" s="5"/>
      <c r="U128" s="52"/>
    </row>
    <row r="129" spans="2:21" x14ac:dyDescent="0.25">
      <c r="B129" s="5"/>
      <c r="C129" s="5"/>
      <c r="D129" s="15"/>
      <c r="E129" s="46"/>
      <c r="F129" s="37"/>
      <c r="G129" s="46"/>
      <c r="H129" s="46"/>
      <c r="I129" s="5"/>
      <c r="J129" s="46"/>
      <c r="K129" s="5"/>
      <c r="L129" s="38"/>
      <c r="M129" s="38"/>
      <c r="N129" s="38"/>
      <c r="O129" s="38"/>
      <c r="P129" s="38"/>
      <c r="Q129" s="39"/>
      <c r="R129" s="40"/>
      <c r="S129" s="5"/>
      <c r="T129" s="5"/>
      <c r="U129" s="57"/>
    </row>
    <row r="130" spans="2:21" x14ac:dyDescent="0.25">
      <c r="B130" s="5"/>
      <c r="C130" s="5"/>
      <c r="D130" s="15"/>
      <c r="E130" s="46"/>
      <c r="F130" s="37"/>
      <c r="G130" s="46"/>
      <c r="H130" s="46"/>
      <c r="I130" s="5"/>
      <c r="J130" s="46"/>
      <c r="K130" s="5"/>
      <c r="L130" s="38"/>
      <c r="M130" s="38"/>
      <c r="N130" s="38"/>
      <c r="O130" s="38"/>
      <c r="P130" s="38"/>
      <c r="Q130" s="39"/>
      <c r="R130" s="40"/>
      <c r="S130" s="5"/>
      <c r="T130" s="5"/>
      <c r="U130" s="57"/>
    </row>
    <row r="131" spans="2:21" x14ac:dyDescent="0.25">
      <c r="B131" s="5"/>
      <c r="C131" s="5"/>
      <c r="D131" s="15"/>
      <c r="E131" s="46"/>
      <c r="F131" s="37"/>
      <c r="G131" s="46"/>
      <c r="H131" s="46"/>
      <c r="I131" s="5"/>
      <c r="J131" s="46"/>
      <c r="K131" s="5"/>
      <c r="L131" s="38"/>
      <c r="M131" s="38"/>
      <c r="N131" s="38"/>
      <c r="O131" s="38"/>
      <c r="P131" s="38"/>
      <c r="Q131" s="39"/>
      <c r="R131" s="40"/>
      <c r="S131" s="5"/>
      <c r="T131" s="5"/>
      <c r="U131" s="57"/>
    </row>
    <row r="132" spans="2:21" x14ac:dyDescent="0.25">
      <c r="B132" s="5"/>
      <c r="C132" s="5"/>
      <c r="D132" s="15"/>
      <c r="E132" s="46"/>
      <c r="F132" s="16"/>
      <c r="G132" s="46"/>
      <c r="H132" s="46"/>
      <c r="I132" s="5"/>
      <c r="J132" s="46"/>
      <c r="K132" s="5"/>
      <c r="L132" s="17"/>
      <c r="M132" s="17"/>
      <c r="N132" s="17"/>
      <c r="O132" s="17"/>
      <c r="P132" s="17"/>
      <c r="Q132" s="18"/>
      <c r="R132" s="19"/>
      <c r="S132" s="5"/>
      <c r="T132" s="5"/>
      <c r="U132" s="52"/>
    </row>
    <row r="133" spans="2:21" x14ac:dyDescent="0.25">
      <c r="B133" s="5"/>
      <c r="C133" s="5"/>
      <c r="D133" s="15"/>
      <c r="E133" s="46"/>
      <c r="F133" s="16"/>
      <c r="G133" s="46"/>
      <c r="H133" s="46"/>
      <c r="I133" s="5"/>
      <c r="J133" s="46"/>
      <c r="K133" s="5"/>
      <c r="L133" s="17"/>
      <c r="M133" s="17"/>
      <c r="N133" s="17"/>
      <c r="O133" s="17"/>
      <c r="P133" s="17"/>
      <c r="Q133" s="18"/>
      <c r="R133" s="19"/>
      <c r="S133" s="5"/>
      <c r="T133" s="5"/>
      <c r="U133" s="52"/>
    </row>
    <row r="134" spans="2:21" x14ac:dyDescent="0.25">
      <c r="B134" s="5"/>
      <c r="C134" s="5"/>
      <c r="D134" s="15"/>
      <c r="E134" s="46"/>
      <c r="F134" s="16"/>
      <c r="G134" s="46"/>
      <c r="H134" s="46"/>
      <c r="I134" s="5"/>
      <c r="J134" s="46"/>
      <c r="K134" s="5"/>
      <c r="L134" s="17"/>
      <c r="M134" s="17"/>
      <c r="N134" s="17"/>
      <c r="O134" s="17"/>
      <c r="P134" s="17"/>
      <c r="Q134" s="18"/>
      <c r="R134" s="19"/>
      <c r="S134" s="5"/>
      <c r="T134" s="5"/>
      <c r="U134" s="52"/>
    </row>
    <row r="135" spans="2:21" x14ac:dyDescent="0.25">
      <c r="B135" s="5"/>
      <c r="C135" s="5"/>
      <c r="D135" s="15"/>
      <c r="E135" s="46"/>
      <c r="F135" s="16"/>
      <c r="G135" s="46"/>
      <c r="H135" s="46"/>
      <c r="I135" s="5"/>
      <c r="J135" s="46"/>
      <c r="K135" s="5"/>
      <c r="L135" s="17"/>
      <c r="M135" s="17"/>
      <c r="N135" s="17"/>
      <c r="O135" s="17"/>
      <c r="P135" s="17"/>
      <c r="Q135" s="18"/>
      <c r="R135" s="19"/>
      <c r="S135" s="5"/>
      <c r="T135" s="5"/>
      <c r="U135" s="52"/>
    </row>
    <row r="136" spans="2:21" x14ac:dyDescent="0.25">
      <c r="B136" s="5"/>
      <c r="C136" s="5"/>
      <c r="D136" s="15"/>
      <c r="E136" s="46"/>
      <c r="F136" s="16"/>
      <c r="G136" s="46"/>
      <c r="H136" s="46"/>
      <c r="I136" s="5"/>
      <c r="J136" s="46"/>
      <c r="K136" s="5"/>
      <c r="L136" s="17"/>
      <c r="M136" s="17"/>
      <c r="N136" s="17"/>
      <c r="O136" s="17"/>
      <c r="P136" s="17"/>
      <c r="Q136" s="18"/>
      <c r="R136" s="19"/>
      <c r="S136" s="5"/>
      <c r="T136" s="5"/>
      <c r="U136" s="52"/>
    </row>
    <row r="137" spans="2:21" x14ac:dyDescent="0.25">
      <c r="B137" s="5"/>
      <c r="C137" s="5"/>
      <c r="D137" s="15"/>
      <c r="E137" s="46"/>
      <c r="F137" s="16"/>
      <c r="G137" s="46"/>
      <c r="H137" s="46"/>
      <c r="I137" s="5"/>
      <c r="J137" s="46"/>
      <c r="K137" s="5"/>
      <c r="L137" s="17"/>
      <c r="M137" s="17"/>
      <c r="N137" s="17"/>
      <c r="O137" s="17"/>
      <c r="P137" s="17"/>
      <c r="Q137" s="25"/>
      <c r="R137" s="19"/>
      <c r="S137" s="5"/>
      <c r="T137" s="5"/>
      <c r="U137" s="52"/>
    </row>
    <row r="138" spans="2:21" x14ac:dyDescent="0.25">
      <c r="B138" s="5"/>
      <c r="C138" s="5"/>
      <c r="D138" s="15"/>
      <c r="E138" s="46"/>
      <c r="F138" s="16"/>
      <c r="G138" s="46"/>
      <c r="H138" s="46"/>
      <c r="I138" s="5"/>
      <c r="J138" s="46"/>
      <c r="K138" s="5"/>
      <c r="L138" s="17"/>
      <c r="M138" s="17"/>
      <c r="N138" s="17"/>
      <c r="O138" s="17"/>
      <c r="P138" s="17"/>
      <c r="Q138" s="25"/>
      <c r="R138" s="19"/>
      <c r="S138" s="5"/>
      <c r="T138" s="5"/>
      <c r="U138" s="52"/>
    </row>
    <row r="139" spans="2:21" x14ac:dyDescent="0.25">
      <c r="B139" s="5"/>
      <c r="C139" s="5"/>
      <c r="D139" s="15"/>
      <c r="E139" s="46"/>
      <c r="F139" s="16"/>
      <c r="G139" s="46"/>
      <c r="H139" s="46"/>
      <c r="I139" s="5"/>
      <c r="J139" s="46"/>
      <c r="K139" s="5"/>
      <c r="L139" s="17"/>
      <c r="M139" s="17"/>
      <c r="N139" s="17"/>
      <c r="O139" s="17"/>
      <c r="P139" s="17"/>
      <c r="Q139" s="25"/>
      <c r="R139" s="19"/>
      <c r="S139" s="5"/>
      <c r="T139" s="5"/>
      <c r="U139" s="52"/>
    </row>
    <row r="141" spans="2:21" x14ac:dyDescent="0.25">
      <c r="B141" s="5"/>
      <c r="C141" s="5"/>
      <c r="D141" s="15"/>
      <c r="E141" s="46"/>
      <c r="F141" s="16"/>
      <c r="G141" s="46"/>
      <c r="H141" s="46"/>
      <c r="I141" s="5"/>
      <c r="J141" s="46"/>
      <c r="K141" s="5"/>
      <c r="L141" s="17"/>
      <c r="M141" s="17"/>
      <c r="N141" s="17"/>
      <c r="O141" s="17"/>
      <c r="P141" s="17"/>
      <c r="Q141" s="25"/>
      <c r="R141" s="19"/>
      <c r="S141" s="5"/>
      <c r="T141" s="5"/>
      <c r="U141" s="52"/>
    </row>
    <row r="142" spans="2:21" x14ac:dyDescent="0.25">
      <c r="B142" s="5"/>
      <c r="C142" s="5"/>
      <c r="D142" s="15"/>
      <c r="E142" s="46"/>
      <c r="F142" s="16"/>
      <c r="G142" s="46"/>
      <c r="H142" s="46"/>
      <c r="I142" s="5"/>
      <c r="J142" s="46"/>
      <c r="K142" s="5"/>
      <c r="L142" s="17"/>
      <c r="M142" s="17"/>
      <c r="N142" s="17"/>
      <c r="O142" s="17"/>
      <c r="P142" s="17"/>
      <c r="Q142" s="25"/>
      <c r="R142" s="19"/>
      <c r="S142" s="5"/>
      <c r="T142" s="5"/>
      <c r="U142" s="52"/>
    </row>
    <row r="143" spans="2:21" x14ac:dyDescent="0.25">
      <c r="B143" s="5"/>
      <c r="C143" s="5"/>
      <c r="D143" s="15"/>
      <c r="E143" s="46"/>
      <c r="F143" s="16"/>
      <c r="G143" s="46"/>
      <c r="H143" s="46"/>
      <c r="I143" s="5"/>
      <c r="J143" s="46"/>
      <c r="K143" s="5"/>
      <c r="L143" s="17"/>
      <c r="M143" s="17"/>
      <c r="N143" s="17"/>
      <c r="O143" s="17"/>
      <c r="P143" s="17"/>
      <c r="Q143" s="18"/>
      <c r="R143" s="19"/>
      <c r="S143" s="5"/>
      <c r="T143" s="5"/>
      <c r="U143" s="52"/>
    </row>
    <row r="144" spans="2:21" x14ac:dyDescent="0.25">
      <c r="B144" s="5"/>
      <c r="C144" s="5"/>
      <c r="D144" s="15"/>
      <c r="E144" s="46"/>
      <c r="F144" s="16"/>
      <c r="G144" s="46"/>
      <c r="H144" s="46"/>
      <c r="I144" s="5"/>
      <c r="J144" s="46"/>
      <c r="K144" s="5"/>
      <c r="L144" s="17"/>
      <c r="M144" s="17"/>
      <c r="N144" s="17"/>
      <c r="O144" s="17"/>
      <c r="P144" s="17"/>
      <c r="Q144" s="18"/>
      <c r="R144" s="19"/>
      <c r="S144" s="5"/>
      <c r="T144" s="5"/>
      <c r="U144" s="52"/>
    </row>
    <row r="145" spans="2:21" x14ac:dyDescent="0.25">
      <c r="B145" s="5"/>
      <c r="C145" s="5"/>
      <c r="D145" s="15"/>
      <c r="E145" s="46"/>
      <c r="F145" s="16"/>
      <c r="G145" s="46"/>
      <c r="H145" s="46"/>
      <c r="I145" s="5"/>
      <c r="J145" s="46"/>
      <c r="K145" s="5"/>
      <c r="L145" s="17"/>
      <c r="M145" s="17"/>
      <c r="N145" s="17"/>
      <c r="O145" s="17"/>
      <c r="P145" s="17"/>
      <c r="Q145" s="18"/>
      <c r="R145" s="19"/>
      <c r="S145" s="5"/>
      <c r="T145" s="5"/>
      <c r="U145" s="52"/>
    </row>
    <row r="146" spans="2:21" x14ac:dyDescent="0.25">
      <c r="B146" s="5"/>
      <c r="C146" s="5"/>
      <c r="D146" s="15"/>
      <c r="E146" s="46"/>
      <c r="F146" s="16"/>
      <c r="G146" s="46"/>
      <c r="H146" s="46"/>
      <c r="I146" s="5"/>
      <c r="J146" s="46"/>
      <c r="K146" s="5"/>
      <c r="L146" s="17"/>
      <c r="M146" s="17"/>
      <c r="N146" s="17"/>
      <c r="O146" s="17"/>
      <c r="P146" s="17"/>
      <c r="Q146" s="25"/>
      <c r="R146" s="19"/>
      <c r="S146" s="5"/>
      <c r="T146" s="5"/>
      <c r="U146" s="52"/>
    </row>
    <row r="147" spans="2:21" x14ac:dyDescent="0.25">
      <c r="B147" s="5"/>
      <c r="C147" s="5"/>
      <c r="D147" s="15"/>
      <c r="E147" s="46"/>
      <c r="F147" s="16"/>
      <c r="G147" s="46"/>
      <c r="H147" s="46"/>
      <c r="I147" s="5"/>
      <c r="J147" s="46"/>
      <c r="K147" s="5"/>
      <c r="L147" s="17"/>
      <c r="M147" s="17"/>
      <c r="N147" s="17"/>
      <c r="O147" s="17"/>
      <c r="P147" s="17"/>
      <c r="Q147" s="25"/>
      <c r="R147" s="19"/>
      <c r="S147" s="5"/>
      <c r="T147" s="5"/>
      <c r="U147" s="52"/>
    </row>
    <row r="148" spans="2:21" x14ac:dyDescent="0.25">
      <c r="B148" s="5"/>
      <c r="C148" s="5"/>
      <c r="D148" s="15"/>
      <c r="E148" s="46"/>
      <c r="F148" s="16"/>
      <c r="G148" s="46"/>
      <c r="H148" s="46"/>
      <c r="I148" s="5"/>
      <c r="J148" s="46"/>
      <c r="K148" s="5"/>
      <c r="L148" s="17"/>
      <c r="M148" s="17"/>
      <c r="N148" s="17"/>
      <c r="O148" s="17"/>
      <c r="P148" s="17"/>
      <c r="Q148" s="25"/>
      <c r="R148" s="19"/>
      <c r="S148" s="5"/>
      <c r="T148" s="5"/>
      <c r="U148" s="52"/>
    </row>
    <row r="149" spans="2:21" x14ac:dyDescent="0.25">
      <c r="B149" s="5"/>
      <c r="C149" s="5"/>
      <c r="D149" s="15"/>
      <c r="E149" s="46"/>
      <c r="F149" s="16"/>
      <c r="G149" s="46"/>
      <c r="H149" s="46"/>
      <c r="I149" s="5"/>
      <c r="J149" s="46"/>
      <c r="K149" s="5"/>
      <c r="L149" s="17"/>
      <c r="M149" s="17"/>
      <c r="N149" s="17"/>
      <c r="O149" s="17"/>
      <c r="P149" s="17"/>
      <c r="Q149" s="25"/>
      <c r="R149" s="19"/>
      <c r="S149" s="5"/>
      <c r="T149" s="5"/>
      <c r="U149" s="52"/>
    </row>
    <row r="150" spans="2:21" x14ac:dyDescent="0.25">
      <c r="D150" s="26"/>
      <c r="F150" s="27"/>
      <c r="L150" s="28"/>
      <c r="M150" s="28"/>
      <c r="N150" s="28"/>
      <c r="O150" s="28"/>
      <c r="P150" s="28"/>
      <c r="Q150" s="29"/>
      <c r="R150" s="19"/>
    </row>
    <row r="151" spans="2:21" x14ac:dyDescent="0.25">
      <c r="B151" s="5"/>
      <c r="C151" s="5"/>
      <c r="D151" s="15"/>
      <c r="E151" s="46"/>
      <c r="F151" s="16"/>
      <c r="G151" s="46"/>
      <c r="H151" s="46"/>
      <c r="I151" s="5"/>
      <c r="J151" s="46"/>
      <c r="K151" s="5"/>
      <c r="L151" s="17"/>
      <c r="M151" s="17"/>
      <c r="N151" s="17"/>
      <c r="O151" s="17"/>
      <c r="P151" s="17"/>
      <c r="Q151" s="18"/>
      <c r="R151" s="19"/>
      <c r="S151" s="5"/>
      <c r="T151" s="5"/>
      <c r="U151" s="52"/>
    </row>
    <row r="152" spans="2:21" x14ac:dyDescent="0.25">
      <c r="B152" s="5"/>
      <c r="C152" s="5"/>
      <c r="D152" s="15"/>
      <c r="E152" s="46"/>
      <c r="F152" s="16"/>
      <c r="G152" s="46"/>
      <c r="H152" s="46"/>
      <c r="I152" s="5"/>
      <c r="J152" s="46"/>
      <c r="K152" s="5"/>
      <c r="L152" s="17"/>
      <c r="M152" s="17"/>
      <c r="N152" s="17"/>
      <c r="O152" s="17"/>
      <c r="P152" s="17"/>
      <c r="Q152" s="18"/>
      <c r="R152" s="19"/>
      <c r="S152" s="5"/>
      <c r="T152" s="5"/>
      <c r="U152" s="52"/>
    </row>
    <row r="153" spans="2:21" x14ac:dyDescent="0.25">
      <c r="B153" s="5"/>
      <c r="C153" s="5"/>
      <c r="D153" s="15"/>
      <c r="E153" s="46"/>
      <c r="F153" s="16"/>
      <c r="G153" s="46"/>
      <c r="H153" s="46"/>
      <c r="I153" s="5"/>
      <c r="J153" s="46"/>
      <c r="K153" s="5"/>
      <c r="L153" s="17"/>
      <c r="M153" s="17"/>
      <c r="N153" s="17"/>
      <c r="O153" s="17"/>
      <c r="P153" s="17"/>
      <c r="Q153" s="25"/>
      <c r="R153" s="19"/>
      <c r="S153" s="5"/>
      <c r="T153" s="5"/>
      <c r="U153" s="52"/>
    </row>
    <row r="154" spans="2:21" x14ac:dyDescent="0.25">
      <c r="B154" s="5"/>
      <c r="C154" s="5"/>
      <c r="D154" s="15"/>
      <c r="E154" s="46"/>
      <c r="F154" s="16"/>
      <c r="G154" s="46"/>
      <c r="H154" s="46"/>
      <c r="I154" s="5"/>
      <c r="J154" s="46"/>
      <c r="K154" s="5"/>
      <c r="L154" s="17"/>
      <c r="M154" s="17"/>
      <c r="N154" s="17"/>
      <c r="O154" s="17"/>
      <c r="P154" s="17"/>
      <c r="Q154" s="18"/>
      <c r="R154" s="19"/>
      <c r="S154" s="5"/>
      <c r="T154" s="5"/>
      <c r="U154" s="52"/>
    </row>
    <row r="155" spans="2:21" x14ac:dyDescent="0.25">
      <c r="B155" s="5"/>
      <c r="C155" s="5"/>
      <c r="D155" s="15"/>
      <c r="E155" s="46"/>
      <c r="F155" s="16"/>
      <c r="G155" s="46"/>
      <c r="H155" s="46"/>
      <c r="I155" s="5"/>
      <c r="J155" s="46"/>
      <c r="K155" s="5"/>
      <c r="L155" s="17"/>
      <c r="M155" s="17"/>
      <c r="N155" s="17"/>
      <c r="O155" s="17"/>
      <c r="P155" s="17"/>
      <c r="Q155" s="18"/>
      <c r="R155" s="19"/>
      <c r="S155" s="5"/>
      <c r="T155" s="5"/>
      <c r="U155" s="52"/>
    </row>
    <row r="156" spans="2:21" x14ac:dyDescent="0.25">
      <c r="B156" s="5"/>
      <c r="C156" s="5"/>
      <c r="D156" s="15"/>
      <c r="E156" s="46"/>
      <c r="F156" s="37"/>
      <c r="G156" s="46"/>
      <c r="H156" s="46"/>
      <c r="I156" s="5"/>
      <c r="J156" s="46"/>
      <c r="K156" s="5"/>
      <c r="L156" s="38"/>
      <c r="M156" s="38"/>
      <c r="N156" s="38"/>
      <c r="O156" s="38"/>
      <c r="P156" s="38"/>
      <c r="Q156" s="39"/>
      <c r="R156" s="40"/>
      <c r="S156" s="5"/>
      <c r="T156" s="5"/>
      <c r="U156" s="57"/>
    </row>
    <row r="157" spans="2:21" x14ac:dyDescent="0.25">
      <c r="B157" s="5"/>
      <c r="C157" s="5"/>
      <c r="D157" s="15"/>
      <c r="E157" s="46"/>
      <c r="F157" s="16"/>
      <c r="G157" s="46"/>
      <c r="H157" s="46"/>
      <c r="I157" s="5"/>
      <c r="J157" s="46"/>
      <c r="K157" s="5"/>
      <c r="L157" s="17"/>
      <c r="M157" s="17"/>
      <c r="N157" s="17"/>
      <c r="O157" s="17"/>
      <c r="P157" s="17"/>
      <c r="Q157" s="18"/>
      <c r="R157" s="19"/>
      <c r="S157" s="5"/>
      <c r="T157" s="5"/>
      <c r="U157" s="52"/>
    </row>
    <row r="158" spans="2:21" x14ac:dyDescent="0.25">
      <c r="B158" s="5"/>
      <c r="C158" s="5"/>
      <c r="D158" s="15"/>
      <c r="E158" s="46"/>
      <c r="F158" s="37"/>
      <c r="G158" s="46"/>
      <c r="H158" s="46"/>
      <c r="I158" s="5"/>
      <c r="J158" s="46"/>
      <c r="K158" s="5"/>
      <c r="L158" s="38"/>
      <c r="M158" s="38"/>
      <c r="N158" s="38"/>
      <c r="O158" s="38"/>
      <c r="P158" s="38"/>
      <c r="Q158" s="18"/>
      <c r="R158" s="19"/>
      <c r="S158" s="5"/>
      <c r="T158" s="5"/>
      <c r="U158" s="57"/>
    </row>
    <row r="159" spans="2:21" x14ac:dyDescent="0.25">
      <c r="B159" s="5"/>
      <c r="C159" s="5"/>
      <c r="D159" s="15"/>
      <c r="E159" s="46"/>
      <c r="F159" s="16"/>
      <c r="G159" s="46"/>
      <c r="H159" s="46"/>
      <c r="I159" s="5"/>
      <c r="J159" s="46"/>
      <c r="K159" s="5"/>
      <c r="L159" s="17"/>
      <c r="M159" s="17"/>
      <c r="N159" s="17"/>
      <c r="O159" s="17"/>
      <c r="P159" s="17"/>
      <c r="Q159" s="18"/>
      <c r="R159" s="19"/>
      <c r="S159" s="5"/>
      <c r="T159" s="5"/>
      <c r="U159" s="52"/>
    </row>
    <row r="160" spans="2:21" x14ac:dyDescent="0.25">
      <c r="B160" s="5"/>
      <c r="C160" s="5"/>
      <c r="D160" s="15"/>
      <c r="E160" s="46"/>
      <c r="F160" s="16"/>
      <c r="G160" s="46"/>
      <c r="H160" s="46"/>
      <c r="I160" s="5"/>
      <c r="J160" s="46"/>
      <c r="K160" s="5"/>
      <c r="L160" s="17"/>
      <c r="M160" s="17"/>
      <c r="N160" s="17"/>
      <c r="O160" s="17"/>
      <c r="P160" s="17"/>
      <c r="Q160" s="18"/>
      <c r="R160" s="19"/>
      <c r="S160" s="5"/>
      <c r="T160" s="5"/>
      <c r="U160" s="52"/>
    </row>
    <row r="161" spans="2:21" x14ac:dyDescent="0.25">
      <c r="B161" s="5"/>
      <c r="C161" s="5"/>
      <c r="D161" s="15"/>
      <c r="E161" s="46"/>
      <c r="F161" s="37"/>
      <c r="G161" s="46"/>
      <c r="H161" s="46"/>
      <c r="I161" s="5"/>
      <c r="J161" s="46"/>
      <c r="K161" s="5"/>
      <c r="L161" s="38"/>
      <c r="M161" s="38"/>
      <c r="N161" s="38"/>
      <c r="O161" s="38"/>
      <c r="P161" s="38"/>
      <c r="Q161" s="39"/>
      <c r="R161" s="40"/>
      <c r="S161" s="5"/>
      <c r="T161" s="5"/>
      <c r="U161" s="57"/>
    </row>
    <row r="162" spans="2:21" x14ac:dyDescent="0.25">
      <c r="B162" s="5"/>
      <c r="C162" s="5"/>
      <c r="D162" s="15"/>
      <c r="E162" s="46"/>
      <c r="F162" s="37"/>
      <c r="G162" s="46"/>
      <c r="H162" s="46"/>
      <c r="I162" s="5"/>
      <c r="J162" s="46"/>
      <c r="K162" s="5"/>
      <c r="L162" s="38"/>
      <c r="M162" s="38"/>
      <c r="N162" s="38"/>
      <c r="O162" s="38"/>
      <c r="P162" s="38"/>
      <c r="Q162" s="39"/>
      <c r="R162" s="40"/>
      <c r="S162" s="5"/>
      <c r="T162" s="5"/>
      <c r="U162" s="57"/>
    </row>
    <row r="163" spans="2:21" x14ac:dyDescent="0.25">
      <c r="B163" s="5"/>
      <c r="C163" s="5"/>
      <c r="D163" s="15"/>
      <c r="E163" s="46"/>
      <c r="F163" s="16"/>
      <c r="G163" s="46"/>
      <c r="H163" s="46"/>
      <c r="I163" s="5"/>
      <c r="J163" s="46"/>
      <c r="K163" s="5"/>
      <c r="L163" s="17"/>
      <c r="M163" s="17"/>
      <c r="N163" s="17"/>
      <c r="O163" s="17"/>
      <c r="P163" s="17"/>
      <c r="Q163" s="25"/>
      <c r="R163" s="25"/>
      <c r="S163" s="5"/>
      <c r="T163" s="5"/>
      <c r="U163" s="52"/>
    </row>
    <row r="164" spans="2:21" x14ac:dyDescent="0.25">
      <c r="B164" s="5"/>
      <c r="C164" s="5"/>
      <c r="D164" s="15"/>
      <c r="E164" s="46"/>
      <c r="F164" s="16"/>
      <c r="G164" s="46"/>
      <c r="H164" s="46"/>
      <c r="I164" s="5"/>
      <c r="J164" s="46"/>
      <c r="K164" s="5"/>
      <c r="L164" s="17"/>
      <c r="M164" s="17"/>
      <c r="N164" s="17"/>
      <c r="O164" s="17"/>
      <c r="P164" s="17"/>
      <c r="Q164" s="25"/>
      <c r="R164" s="19"/>
      <c r="S164" s="5"/>
      <c r="T164" s="5"/>
      <c r="U164" s="52"/>
    </row>
    <row r="165" spans="2:21" x14ac:dyDescent="0.25">
      <c r="B165" s="5"/>
      <c r="C165" s="5"/>
      <c r="D165" s="15"/>
      <c r="E165" s="46"/>
      <c r="F165" s="16"/>
      <c r="G165" s="46"/>
      <c r="H165" s="46"/>
      <c r="I165" s="5"/>
      <c r="J165" s="46"/>
      <c r="K165" s="5"/>
      <c r="L165" s="17"/>
      <c r="M165" s="17"/>
      <c r="N165" s="17"/>
      <c r="O165" s="17"/>
      <c r="P165" s="17"/>
      <c r="Q165" s="18"/>
      <c r="R165" s="19"/>
      <c r="S165" s="5"/>
      <c r="T165" s="5"/>
      <c r="U165" s="52"/>
    </row>
    <row r="166" spans="2:21" x14ac:dyDescent="0.25">
      <c r="B166" s="5"/>
      <c r="C166" s="5"/>
      <c r="D166" s="15"/>
      <c r="E166" s="46"/>
      <c r="F166" s="16"/>
      <c r="G166" s="46"/>
      <c r="H166" s="46"/>
      <c r="I166" s="5"/>
      <c r="J166" s="46"/>
      <c r="K166" s="5"/>
      <c r="L166" s="17"/>
      <c r="M166" s="17"/>
      <c r="N166" s="17"/>
      <c r="O166" s="17"/>
      <c r="P166" s="17"/>
      <c r="Q166" s="18"/>
      <c r="R166" s="19"/>
      <c r="S166" s="5"/>
      <c r="T166" s="5"/>
      <c r="U166" s="52"/>
    </row>
    <row r="167" spans="2:21" x14ac:dyDescent="0.25">
      <c r="B167" s="5"/>
      <c r="C167" s="5"/>
      <c r="D167" s="15"/>
      <c r="E167" s="46"/>
      <c r="F167" s="16"/>
      <c r="G167" s="46"/>
      <c r="H167" s="46"/>
      <c r="I167" s="5"/>
      <c r="J167" s="46"/>
      <c r="K167" s="5"/>
      <c r="L167" s="17"/>
      <c r="M167" s="17"/>
      <c r="N167" s="17"/>
      <c r="O167" s="17"/>
      <c r="P167" s="17"/>
      <c r="Q167" s="18"/>
      <c r="R167" s="19"/>
      <c r="S167" s="5"/>
      <c r="T167" s="5"/>
      <c r="U167" s="52"/>
    </row>
    <row r="168" spans="2:21" x14ac:dyDescent="0.25">
      <c r="B168" s="5"/>
      <c r="C168" s="5"/>
      <c r="D168" s="15"/>
      <c r="E168" s="46"/>
      <c r="F168" s="16"/>
      <c r="G168" s="46"/>
      <c r="H168" s="46"/>
      <c r="I168" s="5"/>
      <c r="J168" s="46"/>
      <c r="K168" s="5"/>
      <c r="L168" s="17"/>
      <c r="M168" s="17"/>
      <c r="N168" s="17"/>
      <c r="O168" s="17"/>
      <c r="P168" s="17"/>
      <c r="Q168" s="18"/>
      <c r="R168" s="19"/>
      <c r="S168" s="5"/>
      <c r="T168" s="5"/>
      <c r="U168" s="52"/>
    </row>
    <row r="169" spans="2:21" x14ac:dyDescent="0.25">
      <c r="B169" s="5"/>
      <c r="C169" s="5"/>
      <c r="D169" s="15"/>
      <c r="E169" s="46"/>
      <c r="F169" s="16"/>
      <c r="G169" s="46"/>
      <c r="H169" s="46"/>
      <c r="I169" s="5"/>
      <c r="J169" s="46"/>
      <c r="K169" s="5"/>
      <c r="L169" s="17"/>
      <c r="M169" s="17"/>
      <c r="N169" s="17"/>
      <c r="O169" s="17"/>
      <c r="P169" s="17"/>
      <c r="Q169" s="18"/>
      <c r="R169" s="19"/>
      <c r="S169" s="5"/>
      <c r="T169" s="5"/>
      <c r="U169" s="52"/>
    </row>
    <row r="170" spans="2:21" x14ac:dyDescent="0.25">
      <c r="B170" s="5"/>
      <c r="C170" s="5"/>
      <c r="D170" s="15"/>
      <c r="E170" s="46"/>
      <c r="F170" s="16"/>
      <c r="G170" s="46"/>
      <c r="H170" s="46"/>
      <c r="I170" s="5"/>
      <c r="J170" s="46"/>
      <c r="K170" s="5"/>
      <c r="L170" s="17"/>
      <c r="M170" s="17"/>
      <c r="N170" s="17"/>
      <c r="O170" s="17"/>
      <c r="P170" s="17"/>
      <c r="Q170" s="18"/>
      <c r="R170" s="19"/>
      <c r="S170" s="5"/>
      <c r="T170" s="5"/>
      <c r="U170" s="52"/>
    </row>
    <row r="171" spans="2:21" x14ac:dyDescent="0.25">
      <c r="B171" s="5"/>
      <c r="C171" s="5"/>
      <c r="D171" s="15"/>
      <c r="E171" s="46"/>
      <c r="F171" s="16"/>
      <c r="G171" s="46"/>
      <c r="H171" s="46"/>
      <c r="I171" s="5"/>
      <c r="J171" s="46"/>
      <c r="K171" s="5"/>
      <c r="L171" s="17"/>
      <c r="M171" s="17"/>
      <c r="N171" s="17"/>
      <c r="O171" s="17"/>
      <c r="P171" s="17"/>
      <c r="Q171" s="18"/>
      <c r="R171" s="19"/>
      <c r="S171" s="5"/>
      <c r="T171" s="5"/>
      <c r="U171" s="52"/>
    </row>
    <row r="172" spans="2:21" x14ac:dyDescent="0.25">
      <c r="B172" s="5"/>
      <c r="C172" s="5"/>
      <c r="D172" s="15"/>
      <c r="E172" s="46"/>
      <c r="F172" s="16"/>
      <c r="G172" s="46"/>
      <c r="H172" s="46"/>
      <c r="I172" s="5"/>
      <c r="J172" s="46"/>
      <c r="K172" s="5"/>
      <c r="L172" s="17"/>
      <c r="M172" s="17"/>
      <c r="N172" s="17"/>
      <c r="O172" s="17"/>
      <c r="P172" s="17"/>
      <c r="Q172" s="18"/>
      <c r="R172" s="19"/>
      <c r="S172" s="5"/>
      <c r="T172" s="5"/>
      <c r="U172" s="52"/>
    </row>
    <row r="173" spans="2:21" x14ac:dyDescent="0.25">
      <c r="B173" s="5"/>
      <c r="C173" s="5"/>
      <c r="D173" s="15"/>
      <c r="E173" s="46"/>
      <c r="F173" s="16"/>
      <c r="G173" s="46"/>
      <c r="H173" s="46"/>
      <c r="I173" s="5"/>
      <c r="J173" s="46"/>
      <c r="K173" s="5"/>
      <c r="L173" s="17"/>
      <c r="M173" s="17"/>
      <c r="N173" s="17"/>
      <c r="O173" s="17"/>
      <c r="P173" s="17"/>
      <c r="Q173" s="18"/>
      <c r="R173" s="19"/>
      <c r="S173" s="5"/>
      <c r="T173" s="5"/>
      <c r="U173" s="52"/>
    </row>
    <row r="174" spans="2:21" x14ac:dyDescent="0.25">
      <c r="B174" s="5"/>
      <c r="C174" s="5"/>
      <c r="D174" s="15"/>
      <c r="E174" s="46"/>
      <c r="F174" s="16"/>
      <c r="G174" s="46"/>
      <c r="H174" s="46"/>
      <c r="I174" s="5"/>
      <c r="J174" s="46"/>
      <c r="K174" s="5"/>
      <c r="L174" s="17"/>
      <c r="M174" s="17"/>
      <c r="N174" s="17"/>
      <c r="O174" s="17"/>
      <c r="P174" s="17"/>
      <c r="Q174" s="18"/>
      <c r="R174" s="19"/>
      <c r="S174" s="5"/>
      <c r="T174" s="5"/>
      <c r="U174" s="52"/>
    </row>
    <row r="175" spans="2:21" x14ac:dyDescent="0.25">
      <c r="B175" s="42"/>
      <c r="C175" s="2"/>
      <c r="D175" s="42"/>
      <c r="E175" s="43"/>
      <c r="F175" s="43"/>
      <c r="G175" s="43"/>
      <c r="H175" s="43"/>
      <c r="I175" s="43"/>
      <c r="J175" s="43"/>
      <c r="K175" s="42"/>
      <c r="L175" s="43"/>
      <c r="M175" s="43"/>
      <c r="N175" s="44"/>
      <c r="O175" s="44"/>
      <c r="P175" s="44"/>
      <c r="Q175" s="45"/>
      <c r="R175" s="43"/>
      <c r="S175" s="42"/>
      <c r="T175" s="42"/>
      <c r="U175" s="43"/>
    </row>
    <row r="176" spans="2:21" x14ac:dyDescent="0.25">
      <c r="B176" s="42"/>
      <c r="C176" s="2"/>
      <c r="D176" s="42"/>
      <c r="E176" s="43"/>
      <c r="F176" s="43"/>
      <c r="G176" s="43"/>
      <c r="H176" s="43"/>
      <c r="I176" s="43"/>
      <c r="J176" s="43"/>
      <c r="K176" s="42"/>
      <c r="L176" s="43"/>
      <c r="M176" s="43"/>
      <c r="N176" s="44"/>
      <c r="O176" s="44"/>
      <c r="P176" s="44"/>
      <c r="Q176" s="45"/>
      <c r="R176" s="43"/>
      <c r="S176" s="42"/>
      <c r="T176" s="42"/>
      <c r="U176" s="43"/>
    </row>
    <row r="177" spans="2:21" x14ac:dyDescent="0.25">
      <c r="B177" s="42"/>
      <c r="C177" s="2"/>
      <c r="D177" s="42"/>
      <c r="E177" s="43"/>
      <c r="F177" s="43"/>
      <c r="G177" s="43"/>
      <c r="H177" s="43"/>
      <c r="I177" s="43"/>
      <c r="J177" s="43"/>
      <c r="K177" s="42"/>
      <c r="L177" s="43"/>
      <c r="M177" s="43"/>
      <c r="N177" s="44"/>
      <c r="O177" s="44"/>
      <c r="P177" s="44"/>
      <c r="Q177" s="45"/>
      <c r="R177" s="43"/>
      <c r="S177" s="42"/>
      <c r="T177" s="42"/>
      <c r="U177" s="43"/>
    </row>
    <row r="178" spans="2:21" x14ac:dyDescent="0.25">
      <c r="B178" s="42"/>
      <c r="C178" s="2"/>
      <c r="D178" s="42"/>
      <c r="E178" s="43"/>
      <c r="F178" s="43"/>
      <c r="G178" s="43"/>
      <c r="H178" s="43"/>
      <c r="I178" s="43"/>
      <c r="J178" s="43"/>
      <c r="K178" s="42"/>
      <c r="L178" s="43"/>
      <c r="M178" s="43"/>
      <c r="N178" s="44"/>
      <c r="O178" s="44"/>
      <c r="P178" s="44"/>
      <c r="Q178" s="45"/>
      <c r="R178" s="43"/>
      <c r="S178" s="42"/>
      <c r="T178" s="42"/>
      <c r="U178" s="43"/>
    </row>
    <row r="179" spans="2:21" x14ac:dyDescent="0.25">
      <c r="B179" s="42"/>
      <c r="C179" s="2"/>
      <c r="D179" s="42"/>
      <c r="E179" s="43"/>
      <c r="F179" s="43"/>
      <c r="G179" s="43"/>
      <c r="H179" s="43"/>
      <c r="I179" s="43"/>
      <c r="J179" s="43"/>
      <c r="K179" s="42"/>
      <c r="L179" s="43"/>
      <c r="M179" s="43"/>
      <c r="N179" s="44"/>
      <c r="O179" s="44"/>
      <c r="P179" s="44"/>
      <c r="Q179" s="45"/>
      <c r="R179" s="43"/>
      <c r="S179" s="42"/>
      <c r="T179" s="42"/>
      <c r="U179" s="43"/>
    </row>
    <row r="180" spans="2:21" x14ac:dyDescent="0.25">
      <c r="B180" s="42"/>
      <c r="C180" s="2"/>
      <c r="D180" s="42"/>
      <c r="E180" s="43"/>
      <c r="F180" s="43"/>
      <c r="G180" s="43"/>
      <c r="H180" s="43"/>
      <c r="I180" s="43"/>
      <c r="J180" s="43"/>
      <c r="K180" s="42"/>
      <c r="L180" s="43"/>
      <c r="M180" s="43"/>
      <c r="N180" s="44"/>
      <c r="O180" s="44"/>
      <c r="P180" s="44"/>
      <c r="Q180" s="45"/>
      <c r="R180" s="43"/>
      <c r="S180" s="42"/>
      <c r="T180" s="42"/>
      <c r="U180" s="43"/>
    </row>
    <row r="181" spans="2:21" x14ac:dyDescent="0.25">
      <c r="B181" s="5"/>
      <c r="C181" s="5"/>
      <c r="D181" s="15"/>
      <c r="E181" s="46"/>
      <c r="F181" s="16"/>
      <c r="G181" s="46"/>
      <c r="H181" s="46"/>
      <c r="I181" s="5"/>
      <c r="J181" s="46"/>
      <c r="K181" s="5"/>
      <c r="L181" s="17"/>
      <c r="M181" s="17"/>
      <c r="N181" s="17"/>
      <c r="O181" s="17"/>
      <c r="P181" s="17"/>
      <c r="Q181" s="18"/>
      <c r="R181" s="19"/>
      <c r="S181" s="5"/>
      <c r="T181" s="5"/>
      <c r="U181" s="52"/>
    </row>
    <row r="182" spans="2:21" x14ac:dyDescent="0.25">
      <c r="B182" s="5"/>
      <c r="C182" s="5"/>
      <c r="D182" s="15"/>
      <c r="E182" s="46"/>
      <c r="F182" s="16"/>
      <c r="G182" s="46"/>
      <c r="H182" s="46"/>
      <c r="I182" s="5"/>
      <c r="J182" s="46"/>
      <c r="K182" s="5"/>
      <c r="L182" s="17"/>
      <c r="M182" s="17"/>
      <c r="N182" s="17"/>
      <c r="O182" s="17"/>
      <c r="P182" s="17"/>
      <c r="Q182" s="18"/>
      <c r="R182" s="19"/>
      <c r="S182" s="5"/>
      <c r="T182" s="5"/>
      <c r="U182" s="52"/>
    </row>
    <row r="183" spans="2:21" x14ac:dyDescent="0.25">
      <c r="F183" s="30"/>
      <c r="L183" s="31"/>
      <c r="M183" s="31"/>
      <c r="N183" s="31"/>
      <c r="O183" s="31"/>
      <c r="P183" s="31"/>
      <c r="Q183" s="32"/>
      <c r="R183" s="32"/>
      <c r="U183" s="54"/>
    </row>
    <row r="184" spans="2:21" x14ac:dyDescent="0.25">
      <c r="D184" s="26"/>
      <c r="F184" s="27"/>
      <c r="L184" s="28"/>
      <c r="M184" s="28"/>
      <c r="N184" s="28"/>
      <c r="O184" s="28"/>
      <c r="P184" s="28"/>
      <c r="Q184" s="29"/>
      <c r="R184" s="29"/>
      <c r="U184" s="55"/>
    </row>
    <row r="189" spans="2:21" x14ac:dyDescent="0.25">
      <c r="D189" s="26"/>
      <c r="F189" s="27"/>
      <c r="L189" s="28"/>
      <c r="M189" s="28"/>
      <c r="N189" s="28"/>
      <c r="O189" s="28"/>
      <c r="P189" s="28"/>
      <c r="Q189" s="29"/>
      <c r="R189" s="29"/>
      <c r="U189" s="55"/>
    </row>
    <row r="190" spans="2:21" x14ac:dyDescent="0.25">
      <c r="D190" s="26"/>
      <c r="F190" s="27"/>
      <c r="L190" s="28"/>
      <c r="M190" s="28"/>
      <c r="N190" s="28"/>
      <c r="O190" s="28"/>
      <c r="P190" s="28"/>
      <c r="Q190" s="29"/>
      <c r="R190" s="29"/>
      <c r="U190" s="55"/>
    </row>
    <row r="191" spans="2:21" x14ac:dyDescent="0.25">
      <c r="D191" s="26"/>
      <c r="F191" s="27"/>
      <c r="L191" s="28"/>
      <c r="M191" s="28"/>
      <c r="N191" s="28"/>
      <c r="O191" s="28"/>
      <c r="P191" s="28"/>
      <c r="Q191" s="29"/>
      <c r="R191" s="29"/>
      <c r="U191" s="55"/>
    </row>
    <row r="192" spans="2:21" x14ac:dyDescent="0.25">
      <c r="D192" s="26"/>
      <c r="F192" s="27"/>
      <c r="L192" s="28"/>
      <c r="M192" s="28"/>
      <c r="N192" s="28"/>
      <c r="O192" s="28"/>
      <c r="P192" s="28"/>
      <c r="Q192" s="29"/>
      <c r="R192" s="29"/>
      <c r="U192" s="55"/>
    </row>
    <row r="194" spans="4:21" x14ac:dyDescent="0.25">
      <c r="D194" s="26"/>
      <c r="F194" s="27"/>
      <c r="L194" s="28"/>
      <c r="M194" s="28"/>
      <c r="N194" s="28"/>
      <c r="O194" s="28"/>
      <c r="P194" s="28"/>
      <c r="Q194" s="29"/>
      <c r="R194" s="29"/>
      <c r="U194" s="55"/>
    </row>
    <row r="195" spans="4:21" x14ac:dyDescent="0.25">
      <c r="D195" s="26"/>
      <c r="F195" s="27"/>
      <c r="L195" s="28"/>
      <c r="M195" s="28"/>
      <c r="N195" s="28"/>
      <c r="O195" s="28"/>
      <c r="P195" s="28"/>
      <c r="Q195" s="29"/>
      <c r="R195" s="29"/>
      <c r="U195" s="55"/>
    </row>
    <row r="197" spans="4:21" x14ac:dyDescent="0.25">
      <c r="D197" s="26"/>
      <c r="F197" s="27"/>
      <c r="L197" s="28"/>
      <c r="M197" s="28"/>
      <c r="N197" s="28"/>
      <c r="O197" s="28"/>
      <c r="P197" s="28"/>
      <c r="Q197" s="29"/>
      <c r="R197" s="29"/>
      <c r="U197" s="55"/>
    </row>
    <row r="198" spans="4:21" x14ac:dyDescent="0.25">
      <c r="F198" s="30"/>
      <c r="L198" s="31"/>
      <c r="M198" s="31"/>
      <c r="N198" s="31"/>
      <c r="O198" s="31"/>
      <c r="P198" s="31"/>
      <c r="Q198" s="32"/>
      <c r="R198" s="32"/>
      <c r="U198" s="54"/>
    </row>
    <row r="203" spans="4:21" x14ac:dyDescent="0.25">
      <c r="D203" s="26"/>
      <c r="F203" s="27"/>
      <c r="L203" s="28"/>
      <c r="M203" s="28"/>
      <c r="N203" s="28"/>
      <c r="O203" s="28"/>
      <c r="P203" s="28"/>
      <c r="Q203" s="29"/>
      <c r="R203" s="29"/>
      <c r="U203" s="55"/>
    </row>
    <row r="204" spans="4:21" x14ac:dyDescent="0.25">
      <c r="D204" s="26"/>
      <c r="F204" s="27"/>
      <c r="L204" s="28"/>
      <c r="M204" s="28"/>
      <c r="N204" s="28"/>
      <c r="O204" s="28"/>
      <c r="P204" s="28"/>
      <c r="Q204" s="29"/>
      <c r="R204" s="29"/>
      <c r="U204" s="55"/>
    </row>
    <row r="206" spans="4:21" x14ac:dyDescent="0.25">
      <c r="D206" s="26"/>
      <c r="F206" s="27"/>
      <c r="L206" s="28"/>
      <c r="M206" s="28"/>
      <c r="N206" s="28"/>
      <c r="O206" s="28"/>
      <c r="P206" s="28"/>
      <c r="Q206" s="29"/>
      <c r="R206" s="29"/>
      <c r="U206" s="55"/>
    </row>
    <row r="207" spans="4:21" x14ac:dyDescent="0.25">
      <c r="D207" s="26"/>
      <c r="F207" s="27"/>
      <c r="L207" s="28"/>
      <c r="M207" s="28"/>
      <c r="N207" s="28"/>
      <c r="O207" s="28"/>
      <c r="P207" s="28"/>
      <c r="Q207" s="29"/>
      <c r="R207" s="29"/>
      <c r="U207" s="55"/>
    </row>
    <row r="209" spans="4:21" x14ac:dyDescent="0.25">
      <c r="D209" s="26"/>
      <c r="F209" s="27"/>
      <c r="L209" s="28"/>
      <c r="M209" s="28"/>
      <c r="N209" s="28"/>
      <c r="O209" s="28"/>
      <c r="P209" s="28"/>
      <c r="Q209" s="29"/>
      <c r="R209" s="29"/>
      <c r="U209" s="55"/>
    </row>
    <row r="210" spans="4:21" ht="15.75" customHeight="1" x14ac:dyDescent="0.25">
      <c r="D210" s="26"/>
      <c r="F210" s="27"/>
      <c r="L210" s="28"/>
      <c r="M210" s="28"/>
      <c r="N210" s="28"/>
      <c r="O210" s="28"/>
      <c r="P210" s="28"/>
      <c r="Q210" s="29"/>
      <c r="R210" s="29"/>
      <c r="U210" s="55"/>
    </row>
    <row r="212" spans="4:21" x14ac:dyDescent="0.25">
      <c r="D212" s="26"/>
      <c r="F212" s="27"/>
      <c r="L212" s="28"/>
      <c r="M212" s="28"/>
      <c r="N212" s="28"/>
      <c r="O212" s="28"/>
      <c r="P212" s="28"/>
      <c r="Q212" s="29"/>
      <c r="R212" s="29"/>
      <c r="U212" s="55"/>
    </row>
    <row r="213" spans="4:21" x14ac:dyDescent="0.25">
      <c r="D213" s="26"/>
      <c r="F213" s="27"/>
      <c r="L213" s="28"/>
      <c r="M213" s="28"/>
      <c r="N213" s="28"/>
      <c r="O213" s="28"/>
      <c r="P213" s="28"/>
      <c r="Q213" s="29"/>
      <c r="R213" s="29"/>
      <c r="U213" s="55"/>
    </row>
    <row r="215" spans="4:21" x14ac:dyDescent="0.25">
      <c r="D215" s="26"/>
      <c r="F215" s="27"/>
      <c r="L215" s="28"/>
      <c r="M215" s="28"/>
      <c r="N215" s="28"/>
      <c r="O215" s="28"/>
      <c r="P215" s="28"/>
      <c r="Q215" s="29"/>
      <c r="R215" s="29"/>
      <c r="U215" s="55"/>
    </row>
    <row r="216" spans="4:21" x14ac:dyDescent="0.25">
      <c r="D216" s="26"/>
      <c r="F216" s="27"/>
      <c r="L216" s="28"/>
      <c r="M216" s="28"/>
      <c r="N216" s="28"/>
      <c r="O216" s="28"/>
      <c r="P216" s="28"/>
      <c r="Q216" s="29"/>
      <c r="R216" s="29"/>
      <c r="U216" s="55"/>
    </row>
  </sheetData>
  <sortState xmlns:xlrd2="http://schemas.microsoft.com/office/spreadsheetml/2017/richdata2" ref="A45:X54">
    <sortCondition ref="R45:R54"/>
  </sortState>
  <mergeCells count="1">
    <mergeCell ref="B40:J4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461CE-E3EA-48C8-BEC9-4ED0F5E20034}">
  <dimension ref="A1:AD38"/>
  <sheetViews>
    <sheetView workbookViewId="0">
      <selection activeCell="S29" sqref="S29"/>
    </sheetView>
  </sheetViews>
  <sheetFormatPr defaultRowHeight="15" x14ac:dyDescent="0.25"/>
  <cols>
    <col min="1" max="1" width="5.85546875" style="219" customWidth="1"/>
    <col min="2" max="2" width="18.28515625" customWidth="1"/>
    <col min="3" max="3" width="9" customWidth="1"/>
    <col min="4" max="4" width="10.28515625" customWidth="1"/>
    <col min="6" max="10" width="9.7109375" customWidth="1"/>
    <col min="11" max="11" width="8.42578125" customWidth="1"/>
    <col min="12" max="12" width="5.42578125" customWidth="1"/>
    <col min="13" max="14" width="12.42578125" style="30" customWidth="1"/>
    <col min="15" max="15" width="12.7109375" style="30" customWidth="1"/>
    <col min="16" max="17" width="12.42578125" style="30" customWidth="1"/>
    <col min="18" max="18" width="12.28515625" style="30" customWidth="1"/>
    <col min="19" max="19" width="5" customWidth="1"/>
    <col min="22" max="22" width="18.7109375" customWidth="1"/>
    <col min="29" max="29" width="10.5703125" customWidth="1"/>
    <col min="30" max="30" width="10.28515625" customWidth="1"/>
  </cols>
  <sheetData>
    <row r="1" spans="1:30" s="191" customFormat="1" ht="18.75" x14ac:dyDescent="0.3">
      <c r="A1" s="190" t="s">
        <v>481</v>
      </c>
      <c r="M1" s="192"/>
      <c r="N1" s="192"/>
      <c r="O1" s="192"/>
      <c r="P1" s="192"/>
      <c r="Q1" s="192"/>
      <c r="R1" s="192"/>
    </row>
    <row r="2" spans="1:30" s="191" customFormat="1" ht="18.75" x14ac:dyDescent="0.3">
      <c r="A2" s="88" t="s">
        <v>429</v>
      </c>
      <c r="M2" s="192" t="s">
        <v>430</v>
      </c>
      <c r="N2" s="192"/>
      <c r="O2" s="192"/>
      <c r="P2" s="192"/>
      <c r="Q2" s="192"/>
      <c r="R2" s="192"/>
    </row>
    <row r="3" spans="1:30" s="194" customFormat="1" ht="45" x14ac:dyDescent="0.25">
      <c r="A3" s="559" t="s">
        <v>469</v>
      </c>
      <c r="B3" s="560"/>
      <c r="C3" s="558" t="s">
        <v>521</v>
      </c>
      <c r="D3" s="558"/>
      <c r="E3" s="558"/>
      <c r="F3" s="558"/>
      <c r="G3" s="293" t="s">
        <v>466</v>
      </c>
      <c r="H3" s="293" t="s">
        <v>466</v>
      </c>
      <c r="I3" s="198" t="s">
        <v>330</v>
      </c>
      <c r="J3" s="198" t="s">
        <v>331</v>
      </c>
      <c r="M3" s="322" t="s">
        <v>482</v>
      </c>
      <c r="N3" s="323" t="s">
        <v>486</v>
      </c>
      <c r="O3" s="324" t="s">
        <v>483</v>
      </c>
      <c r="P3" s="325" t="s">
        <v>487</v>
      </c>
      <c r="Q3" s="326" t="s">
        <v>484</v>
      </c>
      <c r="R3" s="327" t="s">
        <v>485</v>
      </c>
      <c r="U3" s="559" t="s">
        <v>470</v>
      </c>
      <c r="V3" s="560"/>
      <c r="W3" s="558" t="s">
        <v>521</v>
      </c>
      <c r="X3" s="558"/>
      <c r="Y3" s="558"/>
      <c r="Z3" s="558"/>
      <c r="AA3" s="293" t="s">
        <v>466</v>
      </c>
      <c r="AB3" s="293" t="s">
        <v>466</v>
      </c>
      <c r="AC3" s="198" t="s">
        <v>330</v>
      </c>
      <c r="AD3" s="198" t="s">
        <v>331</v>
      </c>
    </row>
    <row r="4" spans="1:30" s="196" customFormat="1" ht="75" x14ac:dyDescent="0.25">
      <c r="A4" s="195" t="s">
        <v>431</v>
      </c>
      <c r="B4" s="196" t="s">
        <v>432</v>
      </c>
      <c r="C4" s="197" t="s">
        <v>433</v>
      </c>
      <c r="D4" s="197" t="s">
        <v>434</v>
      </c>
      <c r="E4" s="197" t="s">
        <v>435</v>
      </c>
      <c r="F4" s="197" t="s">
        <v>436</v>
      </c>
      <c r="G4" s="293" t="s">
        <v>437</v>
      </c>
      <c r="H4" s="293" t="s">
        <v>467</v>
      </c>
      <c r="I4" s="198" t="s">
        <v>471</v>
      </c>
      <c r="J4" s="198" t="s">
        <v>471</v>
      </c>
      <c r="M4" s="285">
        <v>4800</v>
      </c>
      <c r="N4" s="286">
        <v>4000</v>
      </c>
      <c r="O4" s="287">
        <v>6400</v>
      </c>
      <c r="P4" s="288">
        <v>5800</v>
      </c>
      <c r="Q4" s="289">
        <v>7700</v>
      </c>
      <c r="R4" s="328">
        <v>8500</v>
      </c>
      <c r="U4" s="195" t="s">
        <v>431</v>
      </c>
      <c r="V4" s="196" t="s">
        <v>432</v>
      </c>
      <c r="W4" s="197" t="s">
        <v>433</v>
      </c>
      <c r="X4" s="197" t="s">
        <v>434</v>
      </c>
      <c r="Y4" s="197" t="s">
        <v>435</v>
      </c>
      <c r="Z4" s="197" t="s">
        <v>436</v>
      </c>
      <c r="AA4" s="293" t="s">
        <v>437</v>
      </c>
      <c r="AB4" s="293" t="s">
        <v>467</v>
      </c>
      <c r="AC4" s="198" t="s">
        <v>471</v>
      </c>
      <c r="AD4" s="198" t="s">
        <v>471</v>
      </c>
    </row>
    <row r="5" spans="1:30" s="4" customFormat="1" ht="18" customHeight="1" x14ac:dyDescent="0.25">
      <c r="A5" s="199" t="s">
        <v>334</v>
      </c>
      <c r="B5" s="4" t="s">
        <v>438</v>
      </c>
      <c r="C5" s="200" t="s">
        <v>404</v>
      </c>
      <c r="D5" s="201">
        <f>$O$4</f>
        <v>6400</v>
      </c>
      <c r="E5" s="202" t="s">
        <v>425</v>
      </c>
      <c r="F5" s="201">
        <f>$P$4</f>
        <v>5800</v>
      </c>
      <c r="G5" s="292">
        <v>6200</v>
      </c>
      <c r="H5" s="292">
        <v>3800</v>
      </c>
      <c r="I5" s="291">
        <f>ABS((G5-D5)/G5)</f>
        <v>3.2258064516129031E-2</v>
      </c>
      <c r="J5" s="291">
        <f>ABS((H5-F5)/H5)</f>
        <v>0.52631578947368418</v>
      </c>
      <c r="L5" s="4">
        <v>1</v>
      </c>
      <c r="M5" s="203">
        <f t="shared" ref="M5:R20" si="0">$L5*M$4</f>
        <v>4800</v>
      </c>
      <c r="N5" s="282">
        <f t="shared" si="0"/>
        <v>4000</v>
      </c>
      <c r="O5" s="204">
        <f t="shared" si="0"/>
        <v>6400</v>
      </c>
      <c r="P5" s="205">
        <v>5800</v>
      </c>
      <c r="Q5" s="206">
        <f t="shared" si="0"/>
        <v>7700</v>
      </c>
      <c r="R5" s="329">
        <f t="shared" si="0"/>
        <v>8500</v>
      </c>
      <c r="S5" s="4">
        <v>1</v>
      </c>
      <c r="U5" s="199" t="s">
        <v>337</v>
      </c>
      <c r="V5" s="4" t="s">
        <v>439</v>
      </c>
      <c r="W5" s="207" t="s">
        <v>402</v>
      </c>
      <c r="X5" s="201">
        <f t="shared" ref="X5:X11" si="1">$M$4</f>
        <v>4800</v>
      </c>
      <c r="Y5" s="208" t="s">
        <v>421</v>
      </c>
      <c r="Z5" s="201">
        <f t="shared" ref="Z5:Z11" si="2">$N$4</f>
        <v>4000</v>
      </c>
      <c r="AA5" s="292">
        <v>4100</v>
      </c>
      <c r="AB5" s="292">
        <v>3500</v>
      </c>
      <c r="AC5" s="291">
        <f t="shared" ref="AC5:AC33" si="3">ABS((AA5-X5)/AA5)</f>
        <v>0.17073170731707318</v>
      </c>
      <c r="AD5" s="291">
        <f t="shared" ref="AD5:AD33" si="4">ABS((AB5-Z5)/AB5)</f>
        <v>0.14285714285714285</v>
      </c>
    </row>
    <row r="6" spans="1:30" s="4" customFormat="1" ht="18" customHeight="1" x14ac:dyDescent="0.25">
      <c r="A6" s="199" t="s">
        <v>335</v>
      </c>
      <c r="B6" s="4" t="s">
        <v>440</v>
      </c>
      <c r="C6" s="200" t="s">
        <v>404</v>
      </c>
      <c r="D6" s="201">
        <f>$O$4</f>
        <v>6400</v>
      </c>
      <c r="E6" s="202" t="s">
        <v>425</v>
      </c>
      <c r="F6" s="201">
        <f>$P$4</f>
        <v>5800</v>
      </c>
      <c r="G6" s="292">
        <v>6200</v>
      </c>
      <c r="H6" s="292">
        <v>3800</v>
      </c>
      <c r="I6" s="291">
        <f t="shared" ref="I6:I33" si="5">ABS((G6-D6)/G6)</f>
        <v>3.2258064516129031E-2</v>
      </c>
      <c r="J6" s="291">
        <f t="shared" ref="J6:J33" si="6">ABS((H6-F6)/H6)</f>
        <v>0.52631578947368418</v>
      </c>
      <c r="L6" s="4">
        <v>1.5</v>
      </c>
      <c r="M6" s="209">
        <f t="shared" si="0"/>
        <v>7200</v>
      </c>
      <c r="N6" s="283">
        <f t="shared" si="0"/>
        <v>6000</v>
      </c>
      <c r="O6" s="210">
        <f t="shared" si="0"/>
        <v>9600</v>
      </c>
      <c r="P6" s="211">
        <v>8700</v>
      </c>
      <c r="Q6" s="212">
        <f t="shared" si="0"/>
        <v>11550</v>
      </c>
      <c r="R6" s="330">
        <f>$L6*R$4</f>
        <v>12750</v>
      </c>
      <c r="S6" s="4">
        <v>1.5</v>
      </c>
      <c r="U6" s="199" t="s">
        <v>338</v>
      </c>
      <c r="V6" s="4" t="s">
        <v>441</v>
      </c>
      <c r="W6" s="207" t="s">
        <v>402</v>
      </c>
      <c r="X6" s="201">
        <f t="shared" si="1"/>
        <v>4800</v>
      </c>
      <c r="Y6" s="208" t="s">
        <v>421</v>
      </c>
      <c r="Z6" s="201">
        <f t="shared" si="2"/>
        <v>4000</v>
      </c>
      <c r="AA6" s="292">
        <v>4100</v>
      </c>
      <c r="AB6" s="292">
        <v>3500</v>
      </c>
      <c r="AC6" s="291">
        <f t="shared" si="3"/>
        <v>0.17073170731707318</v>
      </c>
      <c r="AD6" s="291">
        <f t="shared" si="4"/>
        <v>0.14285714285714285</v>
      </c>
    </row>
    <row r="7" spans="1:30" s="4" customFormat="1" ht="18" customHeight="1" x14ac:dyDescent="0.25">
      <c r="A7" s="199" t="s">
        <v>336</v>
      </c>
      <c r="B7" s="4" t="s">
        <v>442</v>
      </c>
      <c r="C7" s="213" t="s">
        <v>407</v>
      </c>
      <c r="D7" s="201">
        <f>$Q$4</f>
        <v>7700</v>
      </c>
      <c r="E7" s="202" t="s">
        <v>425</v>
      </c>
      <c r="F7" s="201">
        <f>$P$4</f>
        <v>5800</v>
      </c>
      <c r="G7" s="292">
        <v>7100</v>
      </c>
      <c r="H7" s="292">
        <v>4500</v>
      </c>
      <c r="I7" s="291">
        <f t="shared" si="5"/>
        <v>8.4507042253521125E-2</v>
      </c>
      <c r="J7" s="291">
        <f t="shared" si="6"/>
        <v>0.28888888888888886</v>
      </c>
      <c r="L7" s="4">
        <v>2</v>
      </c>
      <c r="M7" s="209">
        <f t="shared" si="0"/>
        <v>9600</v>
      </c>
      <c r="N7" s="283">
        <f t="shared" si="0"/>
        <v>8000</v>
      </c>
      <c r="O7" s="210">
        <f t="shared" si="0"/>
        <v>12800</v>
      </c>
      <c r="P7" s="211">
        <v>11600</v>
      </c>
      <c r="Q7" s="212">
        <f t="shared" si="0"/>
        <v>15400</v>
      </c>
      <c r="R7" s="330">
        <f t="shared" si="0"/>
        <v>17000</v>
      </c>
      <c r="S7" s="4">
        <v>2</v>
      </c>
      <c r="U7" s="199" t="s">
        <v>341</v>
      </c>
      <c r="V7" s="4" t="s">
        <v>443</v>
      </c>
      <c r="W7" s="207" t="s">
        <v>402</v>
      </c>
      <c r="X7" s="201">
        <f t="shared" si="1"/>
        <v>4800</v>
      </c>
      <c r="Y7" s="208" t="s">
        <v>421</v>
      </c>
      <c r="Z7" s="201">
        <f t="shared" si="2"/>
        <v>4000</v>
      </c>
      <c r="AA7" s="292">
        <v>4100</v>
      </c>
      <c r="AB7" s="292">
        <v>3500</v>
      </c>
      <c r="AC7" s="291">
        <f t="shared" si="3"/>
        <v>0.17073170731707318</v>
      </c>
      <c r="AD7" s="291">
        <f t="shared" si="4"/>
        <v>0.14285714285714285</v>
      </c>
    </row>
    <row r="8" spans="1:30" s="4" customFormat="1" ht="18" customHeight="1" x14ac:dyDescent="0.25">
      <c r="A8" s="199" t="s">
        <v>337</v>
      </c>
      <c r="B8" s="4" t="s">
        <v>439</v>
      </c>
      <c r="C8" s="207" t="s">
        <v>402</v>
      </c>
      <c r="D8" s="201">
        <f>$M$4</f>
        <v>4800</v>
      </c>
      <c r="E8" s="208" t="s">
        <v>421</v>
      </c>
      <c r="F8" s="201">
        <f>$N$4</f>
        <v>4000</v>
      </c>
      <c r="G8" s="292">
        <v>4100</v>
      </c>
      <c r="H8" s="292">
        <v>3500</v>
      </c>
      <c r="I8" s="291">
        <f t="shared" si="5"/>
        <v>0.17073170731707318</v>
      </c>
      <c r="J8" s="291">
        <f t="shared" si="6"/>
        <v>0.14285714285714285</v>
      </c>
      <c r="L8" s="4">
        <v>2.5</v>
      </c>
      <c r="M8" s="209">
        <f t="shared" si="0"/>
        <v>12000</v>
      </c>
      <c r="N8" s="283">
        <f t="shared" si="0"/>
        <v>10000</v>
      </c>
      <c r="O8" s="210">
        <f t="shared" si="0"/>
        <v>16000</v>
      </c>
      <c r="P8" s="211">
        <v>14500</v>
      </c>
      <c r="Q8" s="212">
        <f t="shared" si="0"/>
        <v>19250</v>
      </c>
      <c r="R8" s="330">
        <f t="shared" si="0"/>
        <v>21250</v>
      </c>
      <c r="S8" s="4">
        <v>2.5</v>
      </c>
      <c r="U8" s="199" t="s">
        <v>342</v>
      </c>
      <c r="V8" s="4" t="s">
        <v>444</v>
      </c>
      <c r="W8" s="207" t="s">
        <v>402</v>
      </c>
      <c r="X8" s="201">
        <f t="shared" si="1"/>
        <v>4800</v>
      </c>
      <c r="Y8" s="208" t="s">
        <v>421</v>
      </c>
      <c r="Z8" s="201">
        <f t="shared" si="2"/>
        <v>4000</v>
      </c>
      <c r="AA8" s="292">
        <v>4100</v>
      </c>
      <c r="AB8" s="292">
        <v>3500</v>
      </c>
      <c r="AC8" s="291">
        <f t="shared" si="3"/>
        <v>0.17073170731707318</v>
      </c>
      <c r="AD8" s="291">
        <f t="shared" si="4"/>
        <v>0.14285714285714285</v>
      </c>
    </row>
    <row r="9" spans="1:30" s="4" customFormat="1" ht="18" customHeight="1" x14ac:dyDescent="0.25">
      <c r="A9" s="199" t="s">
        <v>338</v>
      </c>
      <c r="B9" s="4" t="s">
        <v>441</v>
      </c>
      <c r="C9" s="207" t="s">
        <v>402</v>
      </c>
      <c r="D9" s="201">
        <f>$M$4</f>
        <v>4800</v>
      </c>
      <c r="E9" s="208" t="s">
        <v>421</v>
      </c>
      <c r="F9" s="201">
        <f>$N$4</f>
        <v>4000</v>
      </c>
      <c r="G9" s="292">
        <v>4100</v>
      </c>
      <c r="H9" s="292">
        <v>3500</v>
      </c>
      <c r="I9" s="291">
        <f t="shared" si="5"/>
        <v>0.17073170731707318</v>
      </c>
      <c r="J9" s="291">
        <f t="shared" si="6"/>
        <v>0.14285714285714285</v>
      </c>
      <c r="L9" s="4">
        <v>3</v>
      </c>
      <c r="M9" s="209">
        <f t="shared" si="0"/>
        <v>14400</v>
      </c>
      <c r="N9" s="283">
        <f t="shared" si="0"/>
        <v>12000</v>
      </c>
      <c r="O9" s="210">
        <f t="shared" si="0"/>
        <v>19200</v>
      </c>
      <c r="P9" s="211">
        <v>17400</v>
      </c>
      <c r="Q9" s="212">
        <f t="shared" si="0"/>
        <v>23100</v>
      </c>
      <c r="R9" s="330">
        <f t="shared" si="0"/>
        <v>25500</v>
      </c>
      <c r="S9" s="4">
        <v>3</v>
      </c>
      <c r="U9" s="199" t="s">
        <v>346</v>
      </c>
      <c r="V9" s="4" t="s">
        <v>445</v>
      </c>
      <c r="W9" s="207" t="s">
        <v>402</v>
      </c>
      <c r="X9" s="201">
        <f t="shared" si="1"/>
        <v>4800</v>
      </c>
      <c r="Y9" s="208" t="s">
        <v>421</v>
      </c>
      <c r="Z9" s="201">
        <f t="shared" si="2"/>
        <v>4000</v>
      </c>
      <c r="AA9" s="292">
        <v>4100</v>
      </c>
      <c r="AB9" s="292">
        <v>3500</v>
      </c>
      <c r="AC9" s="291">
        <f t="shared" si="3"/>
        <v>0.17073170731707318</v>
      </c>
      <c r="AD9" s="291">
        <f t="shared" si="4"/>
        <v>0.14285714285714285</v>
      </c>
    </row>
    <row r="10" spans="1:30" s="4" customFormat="1" ht="18" customHeight="1" x14ac:dyDescent="0.25">
      <c r="A10" s="199" t="s">
        <v>339</v>
      </c>
      <c r="B10" s="4" t="s">
        <v>446</v>
      </c>
      <c r="C10" s="200" t="s">
        <v>404</v>
      </c>
      <c r="D10" s="290">
        <f>$O$4</f>
        <v>6400</v>
      </c>
      <c r="E10" s="202" t="s">
        <v>425</v>
      </c>
      <c r="F10" s="201">
        <f>$P$4</f>
        <v>5800</v>
      </c>
      <c r="G10" s="292">
        <v>5100</v>
      </c>
      <c r="H10" s="292">
        <v>3800</v>
      </c>
      <c r="I10" s="291">
        <f t="shared" si="5"/>
        <v>0.25490196078431371</v>
      </c>
      <c r="J10" s="291">
        <f t="shared" si="6"/>
        <v>0.52631578947368418</v>
      </c>
      <c r="L10" s="4">
        <v>4</v>
      </c>
      <c r="M10" s="209">
        <f t="shared" si="0"/>
        <v>19200</v>
      </c>
      <c r="N10" s="283">
        <f t="shared" si="0"/>
        <v>16000</v>
      </c>
      <c r="O10" s="210">
        <f t="shared" si="0"/>
        <v>25600</v>
      </c>
      <c r="P10" s="211">
        <v>23200</v>
      </c>
      <c r="Q10" s="212">
        <f t="shared" si="0"/>
        <v>30800</v>
      </c>
      <c r="R10" s="330">
        <f t="shared" si="0"/>
        <v>34000</v>
      </c>
      <c r="S10" s="4">
        <v>4</v>
      </c>
      <c r="U10" s="199" t="s">
        <v>351</v>
      </c>
      <c r="V10" s="4" t="s">
        <v>447</v>
      </c>
      <c r="W10" s="207" t="s">
        <v>402</v>
      </c>
      <c r="X10" s="201">
        <f t="shared" si="1"/>
        <v>4800</v>
      </c>
      <c r="Y10" s="208" t="s">
        <v>421</v>
      </c>
      <c r="Z10" s="201">
        <f t="shared" si="2"/>
        <v>4000</v>
      </c>
      <c r="AA10" s="292">
        <v>4100</v>
      </c>
      <c r="AB10" s="292">
        <v>3500</v>
      </c>
      <c r="AC10" s="291">
        <f t="shared" si="3"/>
        <v>0.17073170731707318</v>
      </c>
      <c r="AD10" s="291">
        <f t="shared" si="4"/>
        <v>0.14285714285714285</v>
      </c>
    </row>
    <row r="11" spans="1:30" s="4" customFormat="1" ht="18" customHeight="1" x14ac:dyDescent="0.25">
      <c r="A11" s="199" t="s">
        <v>340</v>
      </c>
      <c r="B11" s="4" t="s">
        <v>448</v>
      </c>
      <c r="C11" s="213" t="s">
        <v>407</v>
      </c>
      <c r="D11" s="201">
        <f>$Q$4</f>
        <v>7700</v>
      </c>
      <c r="E11" s="202" t="s">
        <v>425</v>
      </c>
      <c r="F11" s="201">
        <f>$P$4</f>
        <v>5800</v>
      </c>
      <c r="G11" s="292">
        <v>7100</v>
      </c>
      <c r="H11" s="292">
        <v>4500</v>
      </c>
      <c r="I11" s="291">
        <f t="shared" si="5"/>
        <v>8.4507042253521125E-2</v>
      </c>
      <c r="J11" s="291">
        <f t="shared" si="6"/>
        <v>0.28888888888888886</v>
      </c>
      <c r="L11" s="4">
        <v>5</v>
      </c>
      <c r="M11" s="209">
        <f t="shared" si="0"/>
        <v>24000</v>
      </c>
      <c r="N11" s="283">
        <f t="shared" si="0"/>
        <v>20000</v>
      </c>
      <c r="O11" s="210">
        <f t="shared" si="0"/>
        <v>32000</v>
      </c>
      <c r="P11" s="211">
        <v>29000</v>
      </c>
      <c r="Q11" s="212">
        <f t="shared" si="0"/>
        <v>38500</v>
      </c>
      <c r="R11" s="330">
        <f t="shared" si="0"/>
        <v>42500</v>
      </c>
      <c r="S11" s="4">
        <v>5</v>
      </c>
      <c r="U11" s="199" t="s">
        <v>449</v>
      </c>
      <c r="V11" s="4" t="s">
        <v>450</v>
      </c>
      <c r="W11" s="207" t="s">
        <v>402</v>
      </c>
      <c r="X11" s="201">
        <f t="shared" si="1"/>
        <v>4800</v>
      </c>
      <c r="Y11" s="208" t="s">
        <v>421</v>
      </c>
      <c r="Z11" s="201">
        <f t="shared" si="2"/>
        <v>4000</v>
      </c>
      <c r="AA11" s="292">
        <v>4100</v>
      </c>
      <c r="AB11" s="292">
        <v>3500</v>
      </c>
      <c r="AC11" s="291">
        <f t="shared" si="3"/>
        <v>0.17073170731707318</v>
      </c>
      <c r="AD11" s="291">
        <f t="shared" si="4"/>
        <v>0.14285714285714285</v>
      </c>
    </row>
    <row r="12" spans="1:30" s="4" customFormat="1" ht="18" customHeight="1" x14ac:dyDescent="0.25">
      <c r="A12" s="199" t="s">
        <v>341</v>
      </c>
      <c r="B12" s="4" t="s">
        <v>443</v>
      </c>
      <c r="C12" s="207" t="s">
        <v>402</v>
      </c>
      <c r="D12" s="201">
        <f>$M$4</f>
        <v>4800</v>
      </c>
      <c r="E12" s="208" t="s">
        <v>421</v>
      </c>
      <c r="F12" s="201">
        <f>$N$4</f>
        <v>4000</v>
      </c>
      <c r="G12" s="292">
        <v>4100</v>
      </c>
      <c r="H12" s="292">
        <v>3500</v>
      </c>
      <c r="I12" s="291">
        <f t="shared" si="5"/>
        <v>0.17073170731707318</v>
      </c>
      <c r="J12" s="291">
        <f t="shared" si="6"/>
        <v>0.14285714285714285</v>
      </c>
      <c r="L12" s="4">
        <v>7</v>
      </c>
      <c r="M12" s="209">
        <f t="shared" si="0"/>
        <v>33600</v>
      </c>
      <c r="N12" s="283">
        <f t="shared" si="0"/>
        <v>28000</v>
      </c>
      <c r="O12" s="210">
        <f t="shared" si="0"/>
        <v>44800</v>
      </c>
      <c r="P12" s="211">
        <v>40600</v>
      </c>
      <c r="Q12" s="212">
        <f t="shared" si="0"/>
        <v>53900</v>
      </c>
      <c r="R12" s="330">
        <f t="shared" si="0"/>
        <v>59500</v>
      </c>
      <c r="S12" s="4">
        <v>7</v>
      </c>
      <c r="U12" s="199" t="s">
        <v>334</v>
      </c>
      <c r="V12" s="4" t="s">
        <v>438</v>
      </c>
      <c r="W12" s="200" t="s">
        <v>404</v>
      </c>
      <c r="X12" s="201">
        <f t="shared" ref="X12:X23" si="7">$O$4</f>
        <v>6400</v>
      </c>
      <c r="Y12" s="202" t="s">
        <v>425</v>
      </c>
      <c r="Z12" s="201">
        <f>$P$4</f>
        <v>5800</v>
      </c>
      <c r="AA12" s="292">
        <v>6200</v>
      </c>
      <c r="AB12" s="292">
        <v>3800</v>
      </c>
      <c r="AC12" s="291">
        <f t="shared" si="3"/>
        <v>3.2258064516129031E-2</v>
      </c>
      <c r="AD12" s="291">
        <f t="shared" si="4"/>
        <v>0.52631578947368418</v>
      </c>
    </row>
    <row r="13" spans="1:30" s="4" customFormat="1" ht="18" customHeight="1" x14ac:dyDescent="0.25">
      <c r="A13" s="199" t="s">
        <v>342</v>
      </c>
      <c r="B13" s="4" t="s">
        <v>444</v>
      </c>
      <c r="C13" s="207" t="s">
        <v>402</v>
      </c>
      <c r="D13" s="201">
        <f>$M$4</f>
        <v>4800</v>
      </c>
      <c r="E13" s="208" t="s">
        <v>421</v>
      </c>
      <c r="F13" s="201">
        <f>$N$4</f>
        <v>4000</v>
      </c>
      <c r="G13" s="292">
        <v>4100</v>
      </c>
      <c r="H13" s="292">
        <v>3500</v>
      </c>
      <c r="I13" s="291">
        <f t="shared" si="5"/>
        <v>0.17073170731707318</v>
      </c>
      <c r="J13" s="291">
        <f t="shared" si="6"/>
        <v>0.14285714285714285</v>
      </c>
      <c r="L13" s="4">
        <v>10</v>
      </c>
      <c r="M13" s="209">
        <f t="shared" si="0"/>
        <v>48000</v>
      </c>
      <c r="N13" s="283">
        <f t="shared" si="0"/>
        <v>40000</v>
      </c>
      <c r="O13" s="210">
        <f t="shared" si="0"/>
        <v>64000</v>
      </c>
      <c r="P13" s="211">
        <v>58000</v>
      </c>
      <c r="Q13" s="212">
        <f t="shared" si="0"/>
        <v>77000</v>
      </c>
      <c r="R13" s="330">
        <f t="shared" si="0"/>
        <v>85000</v>
      </c>
      <c r="S13" s="4">
        <v>10</v>
      </c>
      <c r="U13" s="199" t="s">
        <v>335</v>
      </c>
      <c r="V13" s="4" t="s">
        <v>440</v>
      </c>
      <c r="W13" s="200" t="s">
        <v>404</v>
      </c>
      <c r="X13" s="201">
        <f t="shared" si="7"/>
        <v>6400</v>
      </c>
      <c r="Y13" s="202" t="s">
        <v>425</v>
      </c>
      <c r="Z13" s="201">
        <f>$P$4</f>
        <v>5800</v>
      </c>
      <c r="AA13" s="292">
        <v>6200</v>
      </c>
      <c r="AB13" s="292">
        <v>3800</v>
      </c>
      <c r="AC13" s="291">
        <f t="shared" si="3"/>
        <v>3.2258064516129031E-2</v>
      </c>
      <c r="AD13" s="291">
        <f t="shared" si="4"/>
        <v>0.52631578947368418</v>
      </c>
    </row>
    <row r="14" spans="1:30" s="4" customFormat="1" ht="18" customHeight="1" x14ac:dyDescent="0.25">
      <c r="A14" s="199" t="s">
        <v>343</v>
      </c>
      <c r="B14" s="4" t="s">
        <v>451</v>
      </c>
      <c r="C14" s="200" t="s">
        <v>404</v>
      </c>
      <c r="D14" s="201">
        <f>$O$4</f>
        <v>6400</v>
      </c>
      <c r="E14" s="202" t="s">
        <v>425</v>
      </c>
      <c r="F14" s="201">
        <f>$P$4</f>
        <v>5800</v>
      </c>
      <c r="G14" s="292">
        <v>6200</v>
      </c>
      <c r="H14" s="292">
        <v>3800</v>
      </c>
      <c r="I14" s="291">
        <f t="shared" si="5"/>
        <v>3.2258064516129031E-2</v>
      </c>
      <c r="J14" s="291">
        <f t="shared" si="6"/>
        <v>0.52631578947368418</v>
      </c>
      <c r="L14" s="4">
        <v>15</v>
      </c>
      <c r="M14" s="209">
        <f t="shared" si="0"/>
        <v>72000</v>
      </c>
      <c r="N14" s="283">
        <f t="shared" si="0"/>
        <v>60000</v>
      </c>
      <c r="O14" s="210">
        <f t="shared" si="0"/>
        <v>96000</v>
      </c>
      <c r="P14" s="211">
        <v>87000</v>
      </c>
      <c r="Q14" s="212">
        <f t="shared" si="0"/>
        <v>115500</v>
      </c>
      <c r="R14" s="330">
        <f t="shared" si="0"/>
        <v>127500</v>
      </c>
      <c r="S14" s="4">
        <v>15</v>
      </c>
      <c r="U14" s="199" t="s">
        <v>339</v>
      </c>
      <c r="V14" s="4" t="s">
        <v>446</v>
      </c>
      <c r="W14" s="200" t="s">
        <v>404</v>
      </c>
      <c r="X14" s="290">
        <f t="shared" si="7"/>
        <v>6400</v>
      </c>
      <c r="Y14" s="202" t="s">
        <v>425</v>
      </c>
      <c r="Z14" s="201">
        <f t="shared" ref="Z14:Z33" si="8">$P$4</f>
        <v>5800</v>
      </c>
      <c r="AA14" s="292">
        <v>5100</v>
      </c>
      <c r="AB14" s="292">
        <v>3800</v>
      </c>
      <c r="AC14" s="291">
        <f t="shared" si="3"/>
        <v>0.25490196078431371</v>
      </c>
      <c r="AD14" s="291">
        <f t="shared" si="4"/>
        <v>0.52631578947368418</v>
      </c>
    </row>
    <row r="15" spans="1:30" s="4" customFormat="1" ht="18" customHeight="1" x14ac:dyDescent="0.25">
      <c r="A15" s="199" t="s">
        <v>344</v>
      </c>
      <c r="B15" s="4" t="s">
        <v>452</v>
      </c>
      <c r="C15" s="213" t="s">
        <v>407</v>
      </c>
      <c r="D15" s="201">
        <f>$Q$4</f>
        <v>7700</v>
      </c>
      <c r="E15" s="202" t="s">
        <v>425</v>
      </c>
      <c r="F15" s="201">
        <f>$P$4</f>
        <v>5800</v>
      </c>
      <c r="G15" s="292">
        <v>7100</v>
      </c>
      <c r="H15" s="292">
        <v>4500</v>
      </c>
      <c r="I15" s="291">
        <f t="shared" si="5"/>
        <v>8.4507042253521125E-2</v>
      </c>
      <c r="J15" s="291">
        <f t="shared" si="6"/>
        <v>0.28888888888888886</v>
      </c>
      <c r="L15" s="4">
        <v>20</v>
      </c>
      <c r="M15" s="209">
        <f t="shared" si="0"/>
        <v>96000</v>
      </c>
      <c r="N15" s="283">
        <f t="shared" si="0"/>
        <v>80000</v>
      </c>
      <c r="O15" s="210">
        <f t="shared" si="0"/>
        <v>128000</v>
      </c>
      <c r="P15" s="211">
        <v>116000</v>
      </c>
      <c r="Q15" s="212">
        <f t="shared" si="0"/>
        <v>154000</v>
      </c>
      <c r="R15" s="330">
        <f t="shared" si="0"/>
        <v>170000</v>
      </c>
      <c r="S15" s="4">
        <v>20</v>
      </c>
      <c r="U15" s="199" t="s">
        <v>343</v>
      </c>
      <c r="V15" s="4" t="s">
        <v>451</v>
      </c>
      <c r="W15" s="200" t="s">
        <v>404</v>
      </c>
      <c r="X15" s="201">
        <f t="shared" si="7"/>
        <v>6400</v>
      </c>
      <c r="Y15" s="202" t="s">
        <v>425</v>
      </c>
      <c r="Z15" s="201">
        <f t="shared" si="8"/>
        <v>5800</v>
      </c>
      <c r="AA15" s="292">
        <v>6200</v>
      </c>
      <c r="AB15" s="292">
        <v>3800</v>
      </c>
      <c r="AC15" s="291">
        <f t="shared" si="3"/>
        <v>3.2258064516129031E-2</v>
      </c>
      <c r="AD15" s="291">
        <f t="shared" si="4"/>
        <v>0.52631578947368418</v>
      </c>
    </row>
    <row r="16" spans="1:30" s="4" customFormat="1" ht="18" customHeight="1" x14ac:dyDescent="0.25">
      <c r="A16" s="199" t="s">
        <v>345</v>
      </c>
      <c r="B16" s="4" t="s">
        <v>453</v>
      </c>
      <c r="C16" s="200" t="s">
        <v>404</v>
      </c>
      <c r="D16" s="290">
        <f>$O$4</f>
        <v>6400</v>
      </c>
      <c r="E16" s="202" t="s">
        <v>425</v>
      </c>
      <c r="F16" s="201">
        <f>$P$4</f>
        <v>5800</v>
      </c>
      <c r="G16" s="292">
        <v>6650</v>
      </c>
      <c r="H16" s="292">
        <v>4500</v>
      </c>
      <c r="I16" s="291">
        <f t="shared" si="5"/>
        <v>3.7593984962406013E-2</v>
      </c>
      <c r="J16" s="291">
        <f t="shared" si="6"/>
        <v>0.28888888888888886</v>
      </c>
      <c r="L16" s="4">
        <v>25</v>
      </c>
      <c r="M16" s="209">
        <f t="shared" si="0"/>
        <v>120000</v>
      </c>
      <c r="N16" s="283">
        <f t="shared" si="0"/>
        <v>100000</v>
      </c>
      <c r="O16" s="210">
        <f t="shared" si="0"/>
        <v>160000</v>
      </c>
      <c r="P16" s="211">
        <v>145000</v>
      </c>
      <c r="Q16" s="212">
        <f t="shared" si="0"/>
        <v>192500</v>
      </c>
      <c r="R16" s="330">
        <f t="shared" si="0"/>
        <v>212500</v>
      </c>
      <c r="S16" s="4">
        <v>25</v>
      </c>
      <c r="U16" s="199" t="s">
        <v>345</v>
      </c>
      <c r="V16" s="4" t="s">
        <v>453</v>
      </c>
      <c r="W16" s="200" t="s">
        <v>404</v>
      </c>
      <c r="X16" s="290">
        <f t="shared" si="7"/>
        <v>6400</v>
      </c>
      <c r="Y16" s="202" t="s">
        <v>425</v>
      </c>
      <c r="Z16" s="201">
        <f t="shared" si="8"/>
        <v>5800</v>
      </c>
      <c r="AA16" s="292">
        <v>6650</v>
      </c>
      <c r="AB16" s="292">
        <v>4500</v>
      </c>
      <c r="AC16" s="291">
        <f t="shared" si="3"/>
        <v>3.7593984962406013E-2</v>
      </c>
      <c r="AD16" s="291">
        <f t="shared" si="4"/>
        <v>0.28888888888888886</v>
      </c>
    </row>
    <row r="17" spans="1:30" s="4" customFormat="1" ht="18" customHeight="1" x14ac:dyDescent="0.25">
      <c r="A17" s="199" t="s">
        <v>346</v>
      </c>
      <c r="B17" s="4" t="s">
        <v>445</v>
      </c>
      <c r="C17" s="207" t="s">
        <v>402</v>
      </c>
      <c r="D17" s="201">
        <f>$M$4</f>
        <v>4800</v>
      </c>
      <c r="E17" s="208" t="s">
        <v>421</v>
      </c>
      <c r="F17" s="201">
        <f>$N$4</f>
        <v>4000</v>
      </c>
      <c r="G17" s="292">
        <v>4100</v>
      </c>
      <c r="H17" s="292">
        <v>3500</v>
      </c>
      <c r="I17" s="291">
        <f t="shared" si="5"/>
        <v>0.17073170731707318</v>
      </c>
      <c r="J17" s="291">
        <f t="shared" si="6"/>
        <v>0.14285714285714285</v>
      </c>
      <c r="L17" s="4">
        <v>30</v>
      </c>
      <c r="M17" s="209">
        <f t="shared" si="0"/>
        <v>144000</v>
      </c>
      <c r="N17" s="283">
        <f t="shared" si="0"/>
        <v>120000</v>
      </c>
      <c r="O17" s="210">
        <f t="shared" si="0"/>
        <v>192000</v>
      </c>
      <c r="P17" s="211">
        <v>174000</v>
      </c>
      <c r="Q17" s="212">
        <f t="shared" si="0"/>
        <v>231000</v>
      </c>
      <c r="R17" s="330">
        <f t="shared" si="0"/>
        <v>255000</v>
      </c>
      <c r="S17" s="4">
        <v>30</v>
      </c>
      <c r="U17" s="199" t="s">
        <v>350</v>
      </c>
      <c r="V17" s="4" t="s">
        <v>454</v>
      </c>
      <c r="W17" s="200" t="s">
        <v>404</v>
      </c>
      <c r="X17" s="201">
        <f t="shared" si="7"/>
        <v>6400</v>
      </c>
      <c r="Y17" s="202" t="s">
        <v>425</v>
      </c>
      <c r="Z17" s="201">
        <f t="shared" si="8"/>
        <v>5800</v>
      </c>
      <c r="AA17" s="292">
        <v>6200</v>
      </c>
      <c r="AB17" s="292">
        <v>3800</v>
      </c>
      <c r="AC17" s="291">
        <f t="shared" si="3"/>
        <v>3.2258064516129031E-2</v>
      </c>
      <c r="AD17" s="291">
        <f t="shared" si="4"/>
        <v>0.52631578947368418</v>
      </c>
    </row>
    <row r="18" spans="1:30" s="4" customFormat="1" ht="18" customHeight="1" x14ac:dyDescent="0.25">
      <c r="A18" s="199" t="s">
        <v>347</v>
      </c>
      <c r="B18" s="4" t="s">
        <v>456</v>
      </c>
      <c r="C18" s="213" t="s">
        <v>407</v>
      </c>
      <c r="D18" s="201">
        <f>$Q$4</f>
        <v>7700</v>
      </c>
      <c r="E18" s="202" t="s">
        <v>425</v>
      </c>
      <c r="F18" s="201">
        <f>$P$4</f>
        <v>5800</v>
      </c>
      <c r="G18" s="292">
        <v>7100</v>
      </c>
      <c r="H18" s="292">
        <v>4500</v>
      </c>
      <c r="I18" s="291">
        <f t="shared" si="5"/>
        <v>8.4507042253521125E-2</v>
      </c>
      <c r="J18" s="291">
        <f t="shared" si="6"/>
        <v>0.28888888888888886</v>
      </c>
      <c r="L18" s="4">
        <v>40</v>
      </c>
      <c r="M18" s="209">
        <f t="shared" si="0"/>
        <v>192000</v>
      </c>
      <c r="N18" s="283">
        <f t="shared" si="0"/>
        <v>160000</v>
      </c>
      <c r="O18" s="210">
        <f t="shared" si="0"/>
        <v>256000</v>
      </c>
      <c r="P18" s="211">
        <v>232000</v>
      </c>
      <c r="Q18" s="212">
        <f t="shared" si="0"/>
        <v>308000</v>
      </c>
      <c r="R18" s="330">
        <f t="shared" si="0"/>
        <v>340000</v>
      </c>
      <c r="S18" s="4">
        <v>40</v>
      </c>
      <c r="U18" s="199" t="s">
        <v>352</v>
      </c>
      <c r="V18" s="4" t="s">
        <v>455</v>
      </c>
      <c r="W18" s="200" t="s">
        <v>404</v>
      </c>
      <c r="X18" s="201">
        <f t="shared" si="7"/>
        <v>6400</v>
      </c>
      <c r="Y18" s="202" t="s">
        <v>425</v>
      </c>
      <c r="Z18" s="201">
        <f t="shared" si="8"/>
        <v>5800</v>
      </c>
      <c r="AA18" s="292">
        <v>6200</v>
      </c>
      <c r="AB18" s="292">
        <v>3800</v>
      </c>
      <c r="AC18" s="291">
        <f t="shared" si="3"/>
        <v>3.2258064516129031E-2</v>
      </c>
      <c r="AD18" s="291">
        <f t="shared" si="4"/>
        <v>0.52631578947368418</v>
      </c>
    </row>
    <row r="19" spans="1:30" s="4" customFormat="1" ht="18" customHeight="1" x14ac:dyDescent="0.25">
      <c r="A19" s="199" t="s">
        <v>348</v>
      </c>
      <c r="B19" s="4" t="s">
        <v>458</v>
      </c>
      <c r="C19" s="213" t="s">
        <v>407</v>
      </c>
      <c r="D19" s="201">
        <f>$Q$4</f>
        <v>7700</v>
      </c>
      <c r="E19" s="202" t="s">
        <v>425</v>
      </c>
      <c r="F19" s="201">
        <f>$P$4</f>
        <v>5800</v>
      </c>
      <c r="G19" s="292">
        <v>7100</v>
      </c>
      <c r="H19" s="292">
        <v>4500</v>
      </c>
      <c r="I19" s="291">
        <f t="shared" si="5"/>
        <v>8.4507042253521125E-2</v>
      </c>
      <c r="J19" s="291">
        <f t="shared" si="6"/>
        <v>0.28888888888888886</v>
      </c>
      <c r="L19" s="4">
        <v>50</v>
      </c>
      <c r="M19" s="209">
        <f t="shared" si="0"/>
        <v>240000</v>
      </c>
      <c r="N19" s="283">
        <f t="shared" si="0"/>
        <v>200000</v>
      </c>
      <c r="O19" s="210">
        <f t="shared" si="0"/>
        <v>320000</v>
      </c>
      <c r="P19" s="211">
        <v>290000</v>
      </c>
      <c r="Q19" s="212">
        <f t="shared" si="0"/>
        <v>385000</v>
      </c>
      <c r="R19" s="330">
        <f t="shared" si="0"/>
        <v>425000</v>
      </c>
      <c r="S19" s="4">
        <v>50</v>
      </c>
      <c r="U19" s="199" t="s">
        <v>353</v>
      </c>
      <c r="V19" s="4" t="s">
        <v>457</v>
      </c>
      <c r="W19" s="200" t="s">
        <v>404</v>
      </c>
      <c r="X19" s="201">
        <f t="shared" si="7"/>
        <v>6400</v>
      </c>
      <c r="Y19" s="202" t="s">
        <v>425</v>
      </c>
      <c r="Z19" s="201">
        <f t="shared" si="8"/>
        <v>5800</v>
      </c>
      <c r="AA19" s="292">
        <v>6200</v>
      </c>
      <c r="AB19" s="292">
        <v>3800</v>
      </c>
      <c r="AC19" s="291">
        <f t="shared" si="3"/>
        <v>3.2258064516129031E-2</v>
      </c>
      <c r="AD19" s="291">
        <f t="shared" si="4"/>
        <v>0.52631578947368418</v>
      </c>
    </row>
    <row r="20" spans="1:30" s="4" customFormat="1" ht="18" customHeight="1" x14ac:dyDescent="0.25">
      <c r="A20" s="199" t="s">
        <v>349</v>
      </c>
      <c r="B20" s="4" t="s">
        <v>411</v>
      </c>
      <c r="C20" s="220" t="s">
        <v>410</v>
      </c>
      <c r="D20" s="201">
        <f>$R$4</f>
        <v>8500</v>
      </c>
      <c r="E20" s="202" t="s">
        <v>425</v>
      </c>
      <c r="F20" s="201">
        <f>$P$4</f>
        <v>5800</v>
      </c>
      <c r="G20" s="292">
        <v>7100</v>
      </c>
      <c r="H20" s="292">
        <v>4500</v>
      </c>
      <c r="I20" s="291">
        <f t="shared" si="5"/>
        <v>0.19718309859154928</v>
      </c>
      <c r="J20" s="291">
        <f t="shared" si="6"/>
        <v>0.28888888888888886</v>
      </c>
      <c r="L20" s="4">
        <v>100</v>
      </c>
      <c r="M20" s="214">
        <f t="shared" si="0"/>
        <v>480000</v>
      </c>
      <c r="N20" s="284">
        <f t="shared" si="0"/>
        <v>400000</v>
      </c>
      <c r="O20" s="215">
        <f t="shared" si="0"/>
        <v>640000</v>
      </c>
      <c r="P20" s="216">
        <v>580000</v>
      </c>
      <c r="Q20" s="217">
        <f t="shared" si="0"/>
        <v>770000</v>
      </c>
      <c r="R20" s="331">
        <f t="shared" si="0"/>
        <v>850000</v>
      </c>
      <c r="S20" s="4">
        <v>100</v>
      </c>
      <c r="U20" s="199" t="s">
        <v>354</v>
      </c>
      <c r="V20" s="4" t="s">
        <v>459</v>
      </c>
      <c r="W20" s="200" t="s">
        <v>404</v>
      </c>
      <c r="X20" s="201">
        <f t="shared" si="7"/>
        <v>6400</v>
      </c>
      <c r="Y20" s="202" t="s">
        <v>425</v>
      </c>
      <c r="Z20" s="201">
        <f t="shared" si="8"/>
        <v>5800</v>
      </c>
      <c r="AA20" s="292">
        <v>6200</v>
      </c>
      <c r="AB20" s="292">
        <v>3800</v>
      </c>
      <c r="AC20" s="291">
        <f t="shared" si="3"/>
        <v>3.2258064516129031E-2</v>
      </c>
      <c r="AD20" s="291">
        <f t="shared" si="4"/>
        <v>0.52631578947368418</v>
      </c>
    </row>
    <row r="21" spans="1:30" s="4" customFormat="1" ht="18" customHeight="1" x14ac:dyDescent="0.25">
      <c r="A21" s="199" t="s">
        <v>350</v>
      </c>
      <c r="B21" s="4" t="s">
        <v>454</v>
      </c>
      <c r="C21" s="200" t="s">
        <v>404</v>
      </c>
      <c r="D21" s="201">
        <f>$O$4</f>
        <v>6400</v>
      </c>
      <c r="E21" s="202" t="s">
        <v>425</v>
      </c>
      <c r="F21" s="201">
        <f>$P$4</f>
        <v>5800</v>
      </c>
      <c r="G21" s="292">
        <v>6200</v>
      </c>
      <c r="H21" s="292">
        <v>3800</v>
      </c>
      <c r="I21" s="291">
        <f t="shared" si="5"/>
        <v>3.2258064516129031E-2</v>
      </c>
      <c r="J21" s="291">
        <f t="shared" si="6"/>
        <v>0.52631578947368418</v>
      </c>
      <c r="M21" s="218"/>
      <c r="N21" s="218"/>
      <c r="O21" s="218"/>
      <c r="P21" s="218"/>
      <c r="Q21" s="218"/>
      <c r="R21" s="218"/>
      <c r="U21" s="199" t="s">
        <v>355</v>
      </c>
      <c r="V21" s="4" t="s">
        <v>460</v>
      </c>
      <c r="W21" s="200" t="s">
        <v>404</v>
      </c>
      <c r="X21" s="201">
        <f t="shared" si="7"/>
        <v>6400</v>
      </c>
      <c r="Y21" s="202" t="s">
        <v>425</v>
      </c>
      <c r="Z21" s="201">
        <f t="shared" si="8"/>
        <v>5800</v>
      </c>
      <c r="AA21" s="292">
        <v>6200</v>
      </c>
      <c r="AB21" s="292">
        <v>3800</v>
      </c>
      <c r="AC21" s="291">
        <f t="shared" si="3"/>
        <v>3.2258064516129031E-2</v>
      </c>
      <c r="AD21" s="291">
        <f t="shared" si="4"/>
        <v>0.52631578947368418</v>
      </c>
    </row>
    <row r="22" spans="1:30" s="4" customFormat="1" ht="18" customHeight="1" x14ac:dyDescent="0.25">
      <c r="A22" s="199" t="s">
        <v>351</v>
      </c>
      <c r="B22" s="4" t="s">
        <v>447</v>
      </c>
      <c r="C22" s="207" t="s">
        <v>402</v>
      </c>
      <c r="D22" s="201">
        <f>$M$4</f>
        <v>4800</v>
      </c>
      <c r="E22" s="208" t="s">
        <v>421</v>
      </c>
      <c r="F22" s="201">
        <f>$N$4</f>
        <v>4000</v>
      </c>
      <c r="G22" s="292">
        <v>4100</v>
      </c>
      <c r="H22" s="292">
        <v>3500</v>
      </c>
      <c r="I22" s="291">
        <f t="shared" si="5"/>
        <v>0.17073170731707318</v>
      </c>
      <c r="J22" s="291">
        <f t="shared" si="6"/>
        <v>0.14285714285714285</v>
      </c>
      <c r="M22" s="218"/>
      <c r="N22" s="218"/>
      <c r="O22" s="218"/>
      <c r="P22" s="218"/>
      <c r="Q22" s="218"/>
      <c r="R22" s="218"/>
      <c r="U22" s="199" t="s">
        <v>356</v>
      </c>
      <c r="V22" s="4" t="s">
        <v>461</v>
      </c>
      <c r="W22" s="200" t="s">
        <v>404</v>
      </c>
      <c r="X22" s="201">
        <f t="shared" si="7"/>
        <v>6400</v>
      </c>
      <c r="Y22" s="202" t="s">
        <v>425</v>
      </c>
      <c r="Z22" s="201">
        <f t="shared" si="8"/>
        <v>5800</v>
      </c>
      <c r="AA22" s="292">
        <v>6200</v>
      </c>
      <c r="AB22" s="292">
        <v>3800</v>
      </c>
      <c r="AC22" s="291">
        <f t="shared" si="3"/>
        <v>3.2258064516129031E-2</v>
      </c>
      <c r="AD22" s="291">
        <f t="shared" si="4"/>
        <v>0.52631578947368418</v>
      </c>
    </row>
    <row r="23" spans="1:30" s="4" customFormat="1" ht="18" customHeight="1" x14ac:dyDescent="0.25">
      <c r="A23" s="199" t="s">
        <v>352</v>
      </c>
      <c r="B23" s="4" t="s">
        <v>455</v>
      </c>
      <c r="C23" s="200" t="s">
        <v>404</v>
      </c>
      <c r="D23" s="201">
        <f t="shared" ref="D23:D28" si="9">$O$4</f>
        <v>6400</v>
      </c>
      <c r="E23" s="202" t="s">
        <v>425</v>
      </c>
      <c r="F23" s="201">
        <f>$P$4</f>
        <v>5800</v>
      </c>
      <c r="G23" s="292">
        <v>6200</v>
      </c>
      <c r="H23" s="292">
        <v>3800</v>
      </c>
      <c r="I23" s="291">
        <f t="shared" si="5"/>
        <v>3.2258064516129031E-2</v>
      </c>
      <c r="J23" s="291">
        <f t="shared" si="6"/>
        <v>0.52631578947368418</v>
      </c>
      <c r="L23" s="294" t="s">
        <v>475</v>
      </c>
      <c r="M23" s="561" t="s">
        <v>474</v>
      </c>
      <c r="N23" s="561"/>
      <c r="O23" s="561"/>
      <c r="P23" s="561"/>
      <c r="Q23" s="561"/>
      <c r="R23" s="561"/>
      <c r="U23" s="199" t="s">
        <v>357</v>
      </c>
      <c r="V23" s="4" t="s">
        <v>462</v>
      </c>
      <c r="W23" s="200" t="s">
        <v>404</v>
      </c>
      <c r="X23" s="201">
        <f t="shared" si="7"/>
        <v>6400</v>
      </c>
      <c r="Y23" s="202" t="s">
        <v>425</v>
      </c>
      <c r="Z23" s="201">
        <f t="shared" si="8"/>
        <v>5800</v>
      </c>
      <c r="AA23" s="292">
        <v>6200</v>
      </c>
      <c r="AB23" s="292">
        <v>3800</v>
      </c>
      <c r="AC23" s="291">
        <f t="shared" si="3"/>
        <v>3.2258064516129031E-2</v>
      </c>
      <c r="AD23" s="291">
        <f t="shared" si="4"/>
        <v>0.52631578947368418</v>
      </c>
    </row>
    <row r="24" spans="1:30" s="4" customFormat="1" ht="18" customHeight="1" x14ac:dyDescent="0.25">
      <c r="A24" s="199" t="s">
        <v>353</v>
      </c>
      <c r="B24" s="4" t="s">
        <v>457</v>
      </c>
      <c r="C24" s="200" t="s">
        <v>404</v>
      </c>
      <c r="D24" s="201">
        <f t="shared" si="9"/>
        <v>6400</v>
      </c>
      <c r="E24" s="202" t="s">
        <v>425</v>
      </c>
      <c r="F24" s="201">
        <f>$P$4</f>
        <v>5800</v>
      </c>
      <c r="G24" s="292">
        <v>6200</v>
      </c>
      <c r="H24" s="292">
        <v>3800</v>
      </c>
      <c r="I24" s="291">
        <f t="shared" si="5"/>
        <v>3.2258064516129031E-2</v>
      </c>
      <c r="J24" s="291">
        <f t="shared" si="6"/>
        <v>0.52631578947368418</v>
      </c>
      <c r="M24" s="561"/>
      <c r="N24" s="561"/>
      <c r="O24" s="561"/>
      <c r="P24" s="561"/>
      <c r="Q24" s="561"/>
      <c r="R24" s="561"/>
      <c r="U24" s="199" t="s">
        <v>530</v>
      </c>
      <c r="V24" s="4" t="s">
        <v>531</v>
      </c>
      <c r="W24" s="213" t="s">
        <v>407</v>
      </c>
      <c r="X24" s="201">
        <f>$Q$4</f>
        <v>7700</v>
      </c>
      <c r="Y24" s="202" t="s">
        <v>425</v>
      </c>
      <c r="Z24" s="201">
        <f t="shared" si="8"/>
        <v>5800</v>
      </c>
      <c r="AA24" s="535" t="s">
        <v>532</v>
      </c>
      <c r="AB24" s="535" t="s">
        <v>532</v>
      </c>
      <c r="AC24" s="291" t="s">
        <v>533</v>
      </c>
      <c r="AD24" s="291" t="s">
        <v>533</v>
      </c>
    </row>
    <row r="25" spans="1:30" s="4" customFormat="1" ht="18" customHeight="1" x14ac:dyDescent="0.25">
      <c r="A25" s="199" t="s">
        <v>354</v>
      </c>
      <c r="B25" s="4" t="s">
        <v>459</v>
      </c>
      <c r="C25" s="200" t="s">
        <v>404</v>
      </c>
      <c r="D25" s="201">
        <f t="shared" si="9"/>
        <v>6400</v>
      </c>
      <c r="E25" s="202" t="s">
        <v>425</v>
      </c>
      <c r="F25" s="201">
        <f>$P$4</f>
        <v>5800</v>
      </c>
      <c r="G25" s="292">
        <v>6200</v>
      </c>
      <c r="H25" s="292">
        <v>3800</v>
      </c>
      <c r="I25" s="291">
        <f t="shared" si="5"/>
        <v>3.2258064516129031E-2</v>
      </c>
      <c r="J25" s="291">
        <f t="shared" si="6"/>
        <v>0.52631578947368418</v>
      </c>
      <c r="M25" s="193"/>
      <c r="N25" s="194"/>
      <c r="O25" s="218"/>
      <c r="P25" s="218"/>
      <c r="Q25" s="218"/>
      <c r="R25" s="218"/>
      <c r="U25" s="199" t="s">
        <v>336</v>
      </c>
      <c r="V25" s="4" t="s">
        <v>442</v>
      </c>
      <c r="W25" s="213" t="s">
        <v>407</v>
      </c>
      <c r="X25" s="201">
        <f t="shared" ref="X25:X32" si="10">$Q$4</f>
        <v>7700</v>
      </c>
      <c r="Y25" s="202" t="s">
        <v>425</v>
      </c>
      <c r="Z25" s="201">
        <f t="shared" si="8"/>
        <v>5800</v>
      </c>
      <c r="AA25" s="292">
        <v>7100</v>
      </c>
      <c r="AB25" s="292">
        <v>4500</v>
      </c>
      <c r="AC25" s="291">
        <f t="shared" si="3"/>
        <v>8.4507042253521125E-2</v>
      </c>
      <c r="AD25" s="291">
        <f t="shared" si="4"/>
        <v>0.28888888888888886</v>
      </c>
    </row>
    <row r="26" spans="1:30" s="4" customFormat="1" ht="18" customHeight="1" x14ac:dyDescent="0.25">
      <c r="A26" s="199" t="s">
        <v>355</v>
      </c>
      <c r="B26" s="4" t="s">
        <v>460</v>
      </c>
      <c r="C26" s="200" t="s">
        <v>404</v>
      </c>
      <c r="D26" s="201">
        <f t="shared" si="9"/>
        <v>6400</v>
      </c>
      <c r="E26" s="202" t="s">
        <v>425</v>
      </c>
      <c r="F26" s="201">
        <f>$P$4</f>
        <v>5800</v>
      </c>
      <c r="G26" s="292">
        <v>6200</v>
      </c>
      <c r="H26" s="292">
        <v>3800</v>
      </c>
      <c r="I26" s="291">
        <f t="shared" si="5"/>
        <v>3.2258064516129031E-2</v>
      </c>
      <c r="J26" s="291">
        <f t="shared" si="6"/>
        <v>0.52631578947368418</v>
      </c>
      <c r="M26" s="195"/>
      <c r="N26" s="196"/>
      <c r="O26" s="218"/>
      <c r="P26" s="218"/>
      <c r="Q26" s="218"/>
      <c r="R26" s="218"/>
      <c r="U26" s="199" t="s">
        <v>340</v>
      </c>
      <c r="V26" s="4" t="s">
        <v>448</v>
      </c>
      <c r="W26" s="213" t="s">
        <v>407</v>
      </c>
      <c r="X26" s="201">
        <f t="shared" si="10"/>
        <v>7700</v>
      </c>
      <c r="Y26" s="202" t="s">
        <v>425</v>
      </c>
      <c r="Z26" s="201">
        <f t="shared" si="8"/>
        <v>5800</v>
      </c>
      <c r="AA26" s="292">
        <v>7100</v>
      </c>
      <c r="AB26" s="292">
        <v>4500</v>
      </c>
      <c r="AC26" s="291">
        <f t="shared" si="3"/>
        <v>8.4507042253521125E-2</v>
      </c>
      <c r="AD26" s="291">
        <f t="shared" si="4"/>
        <v>0.28888888888888886</v>
      </c>
    </row>
    <row r="27" spans="1:30" s="4" customFormat="1" ht="18" customHeight="1" x14ac:dyDescent="0.25">
      <c r="A27" s="199" t="s">
        <v>356</v>
      </c>
      <c r="B27" s="4" t="s">
        <v>461</v>
      </c>
      <c r="C27" s="200" t="s">
        <v>404</v>
      </c>
      <c r="D27" s="201">
        <f t="shared" si="9"/>
        <v>6400</v>
      </c>
      <c r="E27" s="202" t="s">
        <v>425</v>
      </c>
      <c r="F27" s="201">
        <f>$P$4</f>
        <v>5800</v>
      </c>
      <c r="G27" s="292">
        <v>6200</v>
      </c>
      <c r="H27" s="292">
        <v>3800</v>
      </c>
      <c r="I27" s="291">
        <f t="shared" si="5"/>
        <v>3.2258064516129031E-2</v>
      </c>
      <c r="J27" s="291">
        <f t="shared" si="6"/>
        <v>0.52631578947368418</v>
      </c>
      <c r="M27" s="199"/>
      <c r="O27" s="218"/>
      <c r="P27" s="218"/>
      <c r="Q27" s="218"/>
      <c r="R27" s="218"/>
      <c r="U27" s="199" t="s">
        <v>344</v>
      </c>
      <c r="V27" s="4" t="s">
        <v>452</v>
      </c>
      <c r="W27" s="213" t="s">
        <v>407</v>
      </c>
      <c r="X27" s="201">
        <f t="shared" si="10"/>
        <v>7700</v>
      </c>
      <c r="Y27" s="202" t="s">
        <v>425</v>
      </c>
      <c r="Z27" s="201">
        <f t="shared" si="8"/>
        <v>5800</v>
      </c>
      <c r="AA27" s="292">
        <v>7100</v>
      </c>
      <c r="AB27" s="292">
        <v>4500</v>
      </c>
      <c r="AC27" s="291">
        <f t="shared" si="3"/>
        <v>8.4507042253521125E-2</v>
      </c>
      <c r="AD27" s="291">
        <f t="shared" si="4"/>
        <v>0.28888888888888886</v>
      </c>
    </row>
    <row r="28" spans="1:30" s="4" customFormat="1" ht="18" customHeight="1" x14ac:dyDescent="0.25">
      <c r="A28" s="199" t="s">
        <v>357</v>
      </c>
      <c r="B28" s="4" t="s">
        <v>462</v>
      </c>
      <c r="C28" s="200" t="s">
        <v>404</v>
      </c>
      <c r="D28" s="201">
        <f t="shared" si="9"/>
        <v>6400</v>
      </c>
      <c r="E28" s="202" t="s">
        <v>425</v>
      </c>
      <c r="F28" s="201">
        <f>$P$4</f>
        <v>5800</v>
      </c>
      <c r="G28" s="292">
        <v>6200</v>
      </c>
      <c r="H28" s="292">
        <v>3800</v>
      </c>
      <c r="I28" s="291">
        <f t="shared" si="5"/>
        <v>3.2258064516129031E-2</v>
      </c>
      <c r="J28" s="291">
        <f t="shared" si="6"/>
        <v>0.52631578947368418</v>
      </c>
      <c r="M28" s="199"/>
      <c r="O28" s="218"/>
      <c r="P28" s="218"/>
      <c r="Q28" s="218"/>
      <c r="R28" s="218"/>
      <c r="U28" s="199" t="s">
        <v>347</v>
      </c>
      <c r="V28" s="4" t="s">
        <v>456</v>
      </c>
      <c r="W28" s="213" t="s">
        <v>407</v>
      </c>
      <c r="X28" s="201">
        <f t="shared" si="10"/>
        <v>7700</v>
      </c>
      <c r="Y28" s="202" t="s">
        <v>425</v>
      </c>
      <c r="Z28" s="201">
        <f t="shared" si="8"/>
        <v>5800</v>
      </c>
      <c r="AA28" s="292">
        <v>7100</v>
      </c>
      <c r="AB28" s="292">
        <v>4500</v>
      </c>
      <c r="AC28" s="291">
        <f t="shared" si="3"/>
        <v>8.4507042253521125E-2</v>
      </c>
      <c r="AD28" s="291">
        <f t="shared" si="4"/>
        <v>0.28888888888888886</v>
      </c>
    </row>
    <row r="29" spans="1:30" s="4" customFormat="1" ht="18" customHeight="1" x14ac:dyDescent="0.25">
      <c r="A29" s="199" t="s">
        <v>358</v>
      </c>
      <c r="B29" s="4" t="s">
        <v>464</v>
      </c>
      <c r="C29" s="213" t="s">
        <v>407</v>
      </c>
      <c r="D29" s="201">
        <f>$Q$4</f>
        <v>7700</v>
      </c>
      <c r="E29" s="202" t="s">
        <v>425</v>
      </c>
      <c r="F29" s="201">
        <f>$P$4</f>
        <v>5800</v>
      </c>
      <c r="G29" s="292">
        <v>7100</v>
      </c>
      <c r="H29" s="292">
        <v>4500</v>
      </c>
      <c r="I29" s="291">
        <f t="shared" si="5"/>
        <v>8.4507042253521125E-2</v>
      </c>
      <c r="J29" s="291">
        <f t="shared" si="6"/>
        <v>0.28888888888888886</v>
      </c>
      <c r="M29" s="199"/>
      <c r="O29" s="218"/>
      <c r="P29" s="218"/>
      <c r="Q29" s="218"/>
      <c r="R29" s="218"/>
      <c r="U29" s="199" t="s">
        <v>348</v>
      </c>
      <c r="V29" s="4" t="s">
        <v>458</v>
      </c>
      <c r="W29" s="213" t="s">
        <v>407</v>
      </c>
      <c r="X29" s="201">
        <f t="shared" si="10"/>
        <v>7700</v>
      </c>
      <c r="Y29" s="202" t="s">
        <v>425</v>
      </c>
      <c r="Z29" s="201">
        <f t="shared" si="8"/>
        <v>5800</v>
      </c>
      <c r="AA29" s="292">
        <v>7100</v>
      </c>
      <c r="AB29" s="292">
        <v>4500</v>
      </c>
      <c r="AC29" s="291">
        <f t="shared" si="3"/>
        <v>8.4507042253521125E-2</v>
      </c>
      <c r="AD29" s="291">
        <f t="shared" si="4"/>
        <v>0.28888888888888886</v>
      </c>
    </row>
    <row r="30" spans="1:30" s="4" customFormat="1" ht="18" customHeight="1" x14ac:dyDescent="0.25">
      <c r="A30" s="199" t="s">
        <v>359</v>
      </c>
      <c r="B30" s="4" t="s">
        <v>465</v>
      </c>
      <c r="C30" s="213" t="s">
        <v>407</v>
      </c>
      <c r="D30" s="201">
        <f>$Q$4</f>
        <v>7700</v>
      </c>
      <c r="E30" s="202" t="s">
        <v>425</v>
      </c>
      <c r="F30" s="201">
        <f>$P$4</f>
        <v>5800</v>
      </c>
      <c r="G30" s="292">
        <v>7100</v>
      </c>
      <c r="H30" s="292">
        <v>4500</v>
      </c>
      <c r="I30" s="291">
        <f t="shared" si="5"/>
        <v>8.4507042253521125E-2</v>
      </c>
      <c r="J30" s="291">
        <f t="shared" si="6"/>
        <v>0.28888888888888886</v>
      </c>
      <c r="M30" s="199"/>
      <c r="O30" s="218"/>
      <c r="P30" s="218"/>
      <c r="Q30" s="218"/>
      <c r="R30" s="218"/>
      <c r="U30" s="199" t="s">
        <v>358</v>
      </c>
      <c r="V30" s="4" t="s">
        <v>464</v>
      </c>
      <c r="W30" s="213" t="s">
        <v>407</v>
      </c>
      <c r="X30" s="201">
        <f t="shared" si="10"/>
        <v>7700</v>
      </c>
      <c r="Y30" s="202" t="s">
        <v>425</v>
      </c>
      <c r="Z30" s="201">
        <f t="shared" si="8"/>
        <v>5800</v>
      </c>
      <c r="AA30" s="292">
        <v>7100</v>
      </c>
      <c r="AB30" s="292">
        <v>4500</v>
      </c>
      <c r="AC30" s="291">
        <f t="shared" si="3"/>
        <v>8.4507042253521125E-2</v>
      </c>
      <c r="AD30" s="291">
        <f t="shared" si="4"/>
        <v>0.28888888888888886</v>
      </c>
    </row>
    <row r="31" spans="1:30" s="4" customFormat="1" ht="18" customHeight="1" x14ac:dyDescent="0.25">
      <c r="A31" s="199" t="s">
        <v>360</v>
      </c>
      <c r="B31" s="4" t="s">
        <v>463</v>
      </c>
      <c r="C31" s="213" t="s">
        <v>407</v>
      </c>
      <c r="D31" s="201">
        <f>$Q$4</f>
        <v>7700</v>
      </c>
      <c r="E31" s="202" t="s">
        <v>425</v>
      </c>
      <c r="F31" s="201">
        <f>$P$4</f>
        <v>5800</v>
      </c>
      <c r="G31" s="292">
        <v>6200</v>
      </c>
      <c r="H31" s="292">
        <v>3800</v>
      </c>
      <c r="I31" s="291">
        <f t="shared" ref="I31" si="11">ABS((G31-D31)/G31)</f>
        <v>0.24193548387096775</v>
      </c>
      <c r="J31" s="291">
        <f t="shared" ref="J31" si="12">ABS((H31-F31)/H31)</f>
        <v>0.52631578947368418</v>
      </c>
      <c r="M31" s="199"/>
      <c r="O31" s="218"/>
      <c r="P31" s="218"/>
      <c r="Q31" s="218"/>
      <c r="R31" s="218"/>
      <c r="U31" s="199" t="s">
        <v>359</v>
      </c>
      <c r="V31" s="4" t="s">
        <v>465</v>
      </c>
      <c r="W31" s="213" t="s">
        <v>407</v>
      </c>
      <c r="X31" s="201">
        <f t="shared" si="10"/>
        <v>7700</v>
      </c>
      <c r="Y31" s="202" t="s">
        <v>425</v>
      </c>
      <c r="Z31" s="201">
        <f t="shared" si="8"/>
        <v>5800</v>
      </c>
      <c r="AA31" s="292">
        <v>7100</v>
      </c>
      <c r="AB31" s="292">
        <v>4500</v>
      </c>
      <c r="AC31" s="291">
        <f t="shared" si="3"/>
        <v>8.4507042253521125E-2</v>
      </c>
      <c r="AD31" s="291">
        <f t="shared" si="4"/>
        <v>0.28888888888888886</v>
      </c>
    </row>
    <row r="32" spans="1:30" s="4" customFormat="1" ht="18" customHeight="1" x14ac:dyDescent="0.25">
      <c r="A32" s="199" t="s">
        <v>530</v>
      </c>
      <c r="B32" s="4" t="s">
        <v>531</v>
      </c>
      <c r="C32" s="213" t="s">
        <v>407</v>
      </c>
      <c r="D32" s="201">
        <f>$Q$4</f>
        <v>7700</v>
      </c>
      <c r="E32" s="202" t="s">
        <v>425</v>
      </c>
      <c r="F32" s="201">
        <f>$P$4</f>
        <v>5800</v>
      </c>
      <c r="G32" s="535" t="s">
        <v>532</v>
      </c>
      <c r="H32" s="535" t="s">
        <v>532</v>
      </c>
      <c r="I32" s="291" t="s">
        <v>533</v>
      </c>
      <c r="J32" s="291" t="s">
        <v>533</v>
      </c>
      <c r="M32" s="199"/>
      <c r="O32" s="218"/>
      <c r="P32" s="218"/>
      <c r="Q32" s="218"/>
      <c r="R32" s="218"/>
      <c r="U32" s="199" t="s">
        <v>360</v>
      </c>
      <c r="V32" s="4" t="s">
        <v>463</v>
      </c>
      <c r="W32" s="213" t="s">
        <v>407</v>
      </c>
      <c r="X32" s="201">
        <f t="shared" si="10"/>
        <v>7700</v>
      </c>
      <c r="Y32" s="202" t="s">
        <v>425</v>
      </c>
      <c r="Z32" s="201">
        <f t="shared" si="8"/>
        <v>5800</v>
      </c>
      <c r="AA32" s="292">
        <v>6200</v>
      </c>
      <c r="AB32" s="292">
        <v>3800</v>
      </c>
      <c r="AC32" s="291">
        <f>ABS((AA32-X32)/AA32)</f>
        <v>0.24193548387096775</v>
      </c>
      <c r="AD32" s="291">
        <f>ABS((AB32-Z32)/AB32)</f>
        <v>0.52631578947368418</v>
      </c>
    </row>
    <row r="33" spans="1:30" s="4" customFormat="1" ht="18" customHeight="1" x14ac:dyDescent="0.25">
      <c r="A33" s="199" t="s">
        <v>449</v>
      </c>
      <c r="B33" s="4" t="s">
        <v>450</v>
      </c>
      <c r="C33" s="207" t="s">
        <v>402</v>
      </c>
      <c r="D33" s="201">
        <f>$M$4</f>
        <v>4800</v>
      </c>
      <c r="E33" s="208" t="s">
        <v>421</v>
      </c>
      <c r="F33" s="201">
        <f>$N$4</f>
        <v>4000</v>
      </c>
      <c r="G33" s="292">
        <v>4100</v>
      </c>
      <c r="H33" s="292">
        <v>3500</v>
      </c>
      <c r="I33" s="291">
        <f t="shared" si="5"/>
        <v>0.17073170731707318</v>
      </c>
      <c r="J33" s="291">
        <f t="shared" si="6"/>
        <v>0.14285714285714285</v>
      </c>
      <c r="M33" s="199"/>
      <c r="O33" s="218"/>
      <c r="P33" s="218"/>
      <c r="Q33" s="218"/>
      <c r="R33" s="218"/>
      <c r="U33" s="199" t="s">
        <v>349</v>
      </c>
      <c r="V33" s="4" t="s">
        <v>411</v>
      </c>
      <c r="W33" s="220" t="s">
        <v>410</v>
      </c>
      <c r="X33" s="201">
        <f>$R$4</f>
        <v>8500</v>
      </c>
      <c r="Y33" s="202" t="s">
        <v>425</v>
      </c>
      <c r="Z33" s="201">
        <f t="shared" si="8"/>
        <v>5800</v>
      </c>
      <c r="AA33" s="292">
        <v>7100</v>
      </c>
      <c r="AB33" s="292">
        <v>4500</v>
      </c>
      <c r="AC33" s="291">
        <f t="shared" si="3"/>
        <v>0.19718309859154928</v>
      </c>
      <c r="AD33" s="291">
        <f t="shared" si="4"/>
        <v>0.28888888888888886</v>
      </c>
    </row>
    <row r="34" spans="1:30" s="4" customFormat="1" ht="15.75" x14ac:dyDescent="0.25">
      <c r="M34" s="199"/>
      <c r="O34" s="218"/>
      <c r="P34" s="218"/>
      <c r="Q34" s="218"/>
      <c r="R34" s="218"/>
    </row>
    <row r="35" spans="1:30" ht="15.75" x14ac:dyDescent="0.25">
      <c r="M35" s="199"/>
      <c r="N35" s="4"/>
      <c r="O35" s="218"/>
      <c r="P35" s="218"/>
      <c r="Q35" s="218"/>
      <c r="R35" s="218"/>
    </row>
    <row r="36" spans="1:30" ht="15.75" x14ac:dyDescent="0.25">
      <c r="M36" s="199"/>
      <c r="N36" s="4"/>
      <c r="O36" s="218"/>
      <c r="P36" s="218"/>
      <c r="Q36" s="218"/>
      <c r="R36" s="218"/>
    </row>
    <row r="37" spans="1:30" ht="15.75" x14ac:dyDescent="0.25">
      <c r="M37" s="199"/>
      <c r="N37" s="4"/>
      <c r="O37" s="218"/>
      <c r="P37" s="218"/>
      <c r="Q37" s="218"/>
      <c r="R37" s="218"/>
    </row>
    <row r="38" spans="1:30" ht="15.75" x14ac:dyDescent="0.25">
      <c r="M38" s="199"/>
      <c r="N38" s="4"/>
      <c r="O38" s="218"/>
      <c r="P38" s="218"/>
      <c r="Q38" s="218"/>
      <c r="R38" s="218"/>
    </row>
  </sheetData>
  <sortState xmlns:xlrd2="http://schemas.microsoft.com/office/spreadsheetml/2017/richdata2" ref="U5:AD33">
    <sortCondition ref="X5:X33"/>
  </sortState>
  <mergeCells count="5">
    <mergeCell ref="C3:F3"/>
    <mergeCell ref="A3:B3"/>
    <mergeCell ref="U3:V3"/>
    <mergeCell ref="W3:Z3"/>
    <mergeCell ref="M23:R24"/>
  </mergeCells>
  <phoneticPr fontId="2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A55AA-F5C9-4031-A9ED-48AD4664D9F8}">
  <sheetPr>
    <tabColor theme="9" tint="0.59999389629810485"/>
  </sheetPr>
  <dimension ref="A1:W171"/>
  <sheetViews>
    <sheetView zoomScale="85" zoomScaleNormal="85" workbookViewId="0"/>
  </sheetViews>
  <sheetFormatPr defaultRowHeight="15" x14ac:dyDescent="0.25"/>
  <cols>
    <col min="1" max="1" width="16.7109375" style="3" customWidth="1"/>
    <col min="2" max="2" width="25" customWidth="1"/>
    <col min="3" max="3" width="19.140625" style="41" customWidth="1"/>
    <col min="4" max="4" width="21.28515625" customWidth="1"/>
    <col min="5" max="5" width="12.140625" customWidth="1"/>
    <col min="6" max="6" width="10.7109375" style="1" customWidth="1"/>
    <col min="7" max="7" width="11.42578125" customWidth="1"/>
    <col min="8" max="9" width="9.140625" style="1"/>
    <col min="10" max="10" width="29.5703125" customWidth="1"/>
    <col min="11" max="11" width="13.140625" style="1" customWidth="1"/>
    <col min="12" max="12" width="21.7109375" customWidth="1"/>
    <col min="13" max="13" width="9.5703125" bestFit="1" customWidth="1"/>
    <col min="16" max="16" width="11.7109375" customWidth="1"/>
    <col min="17" max="17" width="11.28515625" customWidth="1"/>
    <col min="19" max="19" width="11.7109375" customWidth="1"/>
    <col min="20" max="20" width="18.42578125" style="41" customWidth="1"/>
    <col min="21" max="21" width="30.140625" customWidth="1"/>
    <col min="22" max="22" width="33.5703125" customWidth="1"/>
    <col min="23" max="23" width="25.42578125" style="41" customWidth="1"/>
  </cols>
  <sheetData>
    <row r="1" spans="1:23" ht="33.75" x14ac:dyDescent="0.5">
      <c r="A1" s="76" t="s">
        <v>524</v>
      </c>
      <c r="B1" s="77"/>
      <c r="C1" s="78"/>
      <c r="D1" s="77"/>
      <c r="E1" s="77"/>
      <c r="F1" s="79"/>
      <c r="G1" s="74"/>
      <c r="H1" s="79"/>
      <c r="I1" s="79"/>
      <c r="J1" s="74"/>
      <c r="K1" s="79"/>
      <c r="L1" s="74"/>
      <c r="M1" s="74"/>
      <c r="N1" s="74"/>
      <c r="O1" s="74"/>
      <c r="P1" s="74"/>
      <c r="Q1" s="74"/>
      <c r="R1" s="74"/>
      <c r="S1" s="74"/>
      <c r="T1" s="75"/>
      <c r="U1" s="74"/>
      <c r="V1" s="74"/>
      <c r="W1" s="75"/>
    </row>
    <row r="2" spans="1:23" s="87" customFormat="1" ht="20.25" customHeight="1" x14ac:dyDescent="0.3">
      <c r="A2" s="260" t="s">
        <v>395</v>
      </c>
      <c r="B2" s="261" t="s">
        <v>330</v>
      </c>
      <c r="C2" s="262"/>
      <c r="D2" s="263"/>
      <c r="E2" s="264"/>
      <c r="F2" s="265"/>
      <c r="G2" s="266"/>
      <c r="H2" s="265"/>
      <c r="I2" s="265"/>
      <c r="J2" s="263"/>
      <c r="K2" s="265"/>
      <c r="L2" s="263"/>
      <c r="M2" s="267"/>
      <c r="N2" s="267"/>
      <c r="O2" s="267"/>
      <c r="P2" s="267"/>
      <c r="Q2" s="267"/>
      <c r="R2" s="268"/>
      <c r="S2" s="269"/>
      <c r="T2" s="262"/>
      <c r="U2" s="263"/>
      <c r="V2" s="263"/>
      <c r="W2" s="270"/>
    </row>
    <row r="3" spans="1:23" s="87" customFormat="1" ht="20.25" customHeight="1" x14ac:dyDescent="0.3">
      <c r="A3" s="260" t="s">
        <v>396</v>
      </c>
      <c r="B3" s="261" t="s">
        <v>417</v>
      </c>
      <c r="C3" s="262"/>
      <c r="D3" s="263"/>
      <c r="E3" s="264"/>
      <c r="F3" s="265"/>
      <c r="G3" s="266"/>
      <c r="H3" s="265"/>
      <c r="I3" s="265"/>
      <c r="J3" s="263"/>
      <c r="K3" s="265"/>
      <c r="L3" s="263"/>
      <c r="M3" s="267"/>
      <c r="N3" s="267"/>
      <c r="O3" s="267"/>
      <c r="P3" s="267"/>
      <c r="Q3" s="267"/>
      <c r="R3" s="268"/>
      <c r="S3" s="269"/>
      <c r="T3" s="262"/>
      <c r="U3" s="263"/>
      <c r="V3" s="263"/>
      <c r="W3" s="270"/>
    </row>
    <row r="4" spans="1:23" s="87" customFormat="1" ht="20.25" customHeight="1" x14ac:dyDescent="0.3">
      <c r="A4" s="260" t="s">
        <v>398</v>
      </c>
      <c r="B4" s="261" t="s">
        <v>473</v>
      </c>
      <c r="C4" s="271"/>
      <c r="D4" s="272"/>
      <c r="E4" s="264"/>
      <c r="F4" s="265"/>
      <c r="G4" s="266"/>
      <c r="H4" s="265"/>
      <c r="I4" s="265"/>
      <c r="J4" s="263"/>
      <c r="K4" s="265"/>
      <c r="L4" s="263"/>
      <c r="M4" s="267"/>
      <c r="N4" s="267"/>
      <c r="O4" s="267"/>
      <c r="P4" s="267"/>
      <c r="Q4" s="267"/>
      <c r="R4" s="268"/>
      <c r="S4" s="269"/>
      <c r="T4" s="262"/>
      <c r="U4" s="263"/>
      <c r="V4" s="263"/>
      <c r="W4" s="270"/>
    </row>
    <row r="5" spans="1:23" s="87" customFormat="1" ht="20.25" customHeight="1" x14ac:dyDescent="0.3">
      <c r="A5" s="260" t="s">
        <v>397</v>
      </c>
      <c r="B5" s="273" t="s">
        <v>418</v>
      </c>
      <c r="C5" s="262"/>
      <c r="D5" s="263"/>
      <c r="E5" s="264"/>
      <c r="F5" s="265"/>
      <c r="G5" s="266"/>
      <c r="H5" s="265"/>
      <c r="I5" s="265"/>
      <c r="J5" s="263"/>
      <c r="K5" s="265"/>
      <c r="L5" s="263"/>
      <c r="M5" s="267"/>
      <c r="N5" s="267"/>
      <c r="O5" s="267"/>
      <c r="P5" s="267"/>
      <c r="Q5" s="267"/>
      <c r="R5" s="268"/>
      <c r="S5" s="269"/>
      <c r="T5" s="262"/>
      <c r="U5" s="263"/>
      <c r="V5" s="263"/>
      <c r="W5" s="270"/>
    </row>
    <row r="6" spans="1:23" ht="34.5" customHeight="1" x14ac:dyDescent="0.25">
      <c r="A6" s="274" t="s">
        <v>399</v>
      </c>
      <c r="B6" s="562" t="s">
        <v>419</v>
      </c>
      <c r="C6" s="562"/>
      <c r="D6" s="562"/>
      <c r="E6" s="562"/>
      <c r="F6" s="562"/>
      <c r="G6" s="562"/>
      <c r="H6" s="562"/>
      <c r="I6" s="562"/>
      <c r="J6" s="562"/>
      <c r="K6" s="275"/>
      <c r="L6" s="275"/>
      <c r="M6" s="276"/>
      <c r="N6" s="276"/>
      <c r="O6" s="276"/>
      <c r="P6" s="276"/>
      <c r="Q6" s="276"/>
      <c r="R6" s="277"/>
      <c r="S6" s="278"/>
      <c r="T6" s="279"/>
      <c r="U6" s="280"/>
      <c r="V6" s="280"/>
      <c r="W6" s="281"/>
    </row>
    <row r="7" spans="1:23" ht="21.75" customHeight="1" x14ac:dyDescent="0.3">
      <c r="A7" s="14"/>
      <c r="B7" s="58"/>
      <c r="C7" s="6" t="s">
        <v>51</v>
      </c>
      <c r="D7" s="14"/>
      <c r="E7" s="7"/>
      <c r="F7" s="6" t="s">
        <v>24</v>
      </c>
      <c r="G7" s="6" t="s">
        <v>25</v>
      </c>
      <c r="H7" s="6" t="s">
        <v>26</v>
      </c>
      <c r="I7" s="6" t="s">
        <v>27</v>
      </c>
      <c r="J7" s="6" t="s">
        <v>28</v>
      </c>
      <c r="K7" s="6" t="s">
        <v>29</v>
      </c>
      <c r="L7" s="7" t="s">
        <v>30</v>
      </c>
      <c r="M7" s="6" t="s">
        <v>31</v>
      </c>
      <c r="N7" s="8" t="s">
        <v>32</v>
      </c>
      <c r="O7" s="6" t="s">
        <v>33</v>
      </c>
      <c r="P7" s="6" t="s">
        <v>34</v>
      </c>
      <c r="Q7" s="6" t="s">
        <v>35</v>
      </c>
      <c r="R7" s="6" t="s">
        <v>36</v>
      </c>
      <c r="S7" s="6" t="s">
        <v>37</v>
      </c>
      <c r="T7" s="6" t="s">
        <v>51</v>
      </c>
      <c r="U7" s="7"/>
      <c r="V7" s="7"/>
      <c r="W7" s="7"/>
    </row>
    <row r="8" spans="1:23" ht="14.25" customHeight="1" thickBot="1" x14ac:dyDescent="0.3">
      <c r="A8" s="10" t="s">
        <v>387</v>
      </c>
      <c r="B8" s="9" t="s">
        <v>38</v>
      </c>
      <c r="C8" s="11" t="s">
        <v>52</v>
      </c>
      <c r="D8" s="10" t="s">
        <v>39</v>
      </c>
      <c r="E8" s="9" t="s">
        <v>40</v>
      </c>
      <c r="F8" s="11" t="s">
        <v>41</v>
      </c>
      <c r="G8" s="11" t="s">
        <v>42</v>
      </c>
      <c r="H8" s="11" t="s">
        <v>43</v>
      </c>
      <c r="I8" s="11" t="s">
        <v>44</v>
      </c>
      <c r="J8" s="11" t="s">
        <v>41</v>
      </c>
      <c r="K8" s="11" t="s">
        <v>45</v>
      </c>
      <c r="L8" s="9" t="s">
        <v>46</v>
      </c>
      <c r="M8" s="11" t="s">
        <v>47</v>
      </c>
      <c r="N8" s="11" t="s">
        <v>47</v>
      </c>
      <c r="O8" s="12" t="s">
        <v>47</v>
      </c>
      <c r="P8" s="12" t="s">
        <v>47</v>
      </c>
      <c r="Q8" s="12" t="s">
        <v>47</v>
      </c>
      <c r="R8" s="13" t="s">
        <v>31</v>
      </c>
      <c r="S8" s="11" t="s">
        <v>48</v>
      </c>
      <c r="T8" s="11" t="s">
        <v>52</v>
      </c>
      <c r="U8" s="9" t="s">
        <v>49</v>
      </c>
      <c r="V8" s="9" t="s">
        <v>50</v>
      </c>
      <c r="W8" s="9" t="s">
        <v>388</v>
      </c>
    </row>
    <row r="9" spans="1:23" ht="15.75" thickTop="1" x14ac:dyDescent="0.25">
      <c r="B9" s="5"/>
      <c r="C9" s="52"/>
      <c r="D9" s="5"/>
      <c r="E9" s="15"/>
      <c r="F9" s="46"/>
      <c r="G9" s="16"/>
      <c r="H9" s="46"/>
      <c r="I9" s="46"/>
      <c r="J9" s="5"/>
      <c r="K9" s="46"/>
      <c r="L9" s="5"/>
      <c r="M9" s="17"/>
      <c r="N9" s="17"/>
      <c r="O9" s="17"/>
      <c r="P9" s="17"/>
      <c r="Q9" s="17"/>
      <c r="R9" s="18"/>
      <c r="S9" s="19"/>
      <c r="U9" s="5"/>
      <c r="V9" s="5"/>
      <c r="W9" s="52"/>
    </row>
    <row r="10" spans="1:23" x14ac:dyDescent="0.25">
      <c r="A10" s="3" t="s">
        <v>1</v>
      </c>
      <c r="B10" s="5" t="s">
        <v>157</v>
      </c>
      <c r="C10" s="41" t="s">
        <v>332</v>
      </c>
      <c r="D10" s="5" t="s">
        <v>158</v>
      </c>
      <c r="E10" s="15">
        <v>45483</v>
      </c>
      <c r="F10" s="46">
        <v>102</v>
      </c>
      <c r="G10" s="16">
        <v>280000</v>
      </c>
      <c r="H10" s="46" t="s">
        <v>55</v>
      </c>
      <c r="I10" s="46" t="s">
        <v>56</v>
      </c>
      <c r="J10" s="5" t="s">
        <v>57</v>
      </c>
      <c r="K10" s="46">
        <v>2024016578</v>
      </c>
      <c r="L10" s="5"/>
      <c r="M10" s="17">
        <v>18.61</v>
      </c>
      <c r="N10" s="17">
        <v>0</v>
      </c>
      <c r="O10" s="17">
        <v>0.39</v>
      </c>
      <c r="P10" s="17">
        <f>SUM(M10:O10)</f>
        <v>19</v>
      </c>
      <c r="Q10" s="17">
        <f>M10+N10</f>
        <v>18.61</v>
      </c>
      <c r="R10" s="18">
        <f>M10/Q10</f>
        <v>1</v>
      </c>
      <c r="S10" s="19">
        <f>G10/Q10</f>
        <v>15045.674368619022</v>
      </c>
      <c r="T10" s="41" t="str">
        <f>C10</f>
        <v>DEVELOPMENTAL</v>
      </c>
      <c r="U10" s="5" t="s">
        <v>159</v>
      </c>
      <c r="V10" s="5" t="s">
        <v>160</v>
      </c>
    </row>
    <row r="11" spans="1:23" x14ac:dyDescent="0.25">
      <c r="A11" s="3" t="s">
        <v>1</v>
      </c>
      <c r="B11" t="s">
        <v>161</v>
      </c>
      <c r="C11" s="41" t="s">
        <v>332</v>
      </c>
      <c r="D11" t="s">
        <v>162</v>
      </c>
      <c r="E11" s="26">
        <v>45504</v>
      </c>
      <c r="F11" s="1">
        <v>102</v>
      </c>
      <c r="G11" s="321">
        <v>200000</v>
      </c>
      <c r="H11" s="63" t="s">
        <v>98</v>
      </c>
      <c r="I11" s="1" t="s">
        <v>56</v>
      </c>
      <c r="J11" t="s">
        <v>84</v>
      </c>
      <c r="K11" s="1">
        <v>2024018316</v>
      </c>
      <c r="M11" s="28">
        <v>0</v>
      </c>
      <c r="N11" s="28">
        <v>14</v>
      </c>
      <c r="O11" s="28">
        <v>0</v>
      </c>
      <c r="P11" s="17">
        <f>SUM(M11:O11)</f>
        <v>14</v>
      </c>
      <c r="Q11" s="17">
        <f>M11+N11</f>
        <v>14</v>
      </c>
      <c r="R11" s="18">
        <f>M11/Q11</f>
        <v>0</v>
      </c>
      <c r="S11" s="19">
        <f>G11/Q11</f>
        <v>14285.714285714286</v>
      </c>
      <c r="T11" s="41" t="str">
        <f>C11</f>
        <v>DEVELOPMENTAL</v>
      </c>
      <c r="U11" t="s">
        <v>163</v>
      </c>
      <c r="V11" t="s">
        <v>164</v>
      </c>
    </row>
    <row r="12" spans="1:23" x14ac:dyDescent="0.25">
      <c r="A12" s="3" t="s">
        <v>0</v>
      </c>
      <c r="B12" s="5" t="s">
        <v>256</v>
      </c>
      <c r="C12" s="41" t="s">
        <v>332</v>
      </c>
      <c r="D12" s="5" t="s">
        <v>257</v>
      </c>
      <c r="E12" s="15">
        <v>45374</v>
      </c>
      <c r="F12" s="46">
        <v>102</v>
      </c>
      <c r="G12" s="16">
        <v>100000</v>
      </c>
      <c r="H12" s="46" t="s">
        <v>55</v>
      </c>
      <c r="I12" s="46" t="s">
        <v>56</v>
      </c>
      <c r="J12" s="5" t="s">
        <v>84</v>
      </c>
      <c r="K12" s="46">
        <v>2024005323</v>
      </c>
      <c r="L12" s="5"/>
      <c r="M12" s="17">
        <v>8.14</v>
      </c>
      <c r="N12" s="17">
        <v>0</v>
      </c>
      <c r="O12" s="17">
        <v>0.46</v>
      </c>
      <c r="P12" s="17">
        <f>SUM(M12:O12)</f>
        <v>8.6000000000000014</v>
      </c>
      <c r="Q12" s="17">
        <f>M12+N12</f>
        <v>8.14</v>
      </c>
      <c r="R12" s="18">
        <f>M12/Q12</f>
        <v>1</v>
      </c>
      <c r="S12" s="19">
        <f>G12/Q12</f>
        <v>12285.012285012284</v>
      </c>
      <c r="T12" s="41" t="str">
        <f>C12</f>
        <v>DEVELOPMENTAL</v>
      </c>
      <c r="U12" s="5" t="s">
        <v>258</v>
      </c>
      <c r="V12" s="5" t="s">
        <v>259</v>
      </c>
      <c r="W12" s="1"/>
    </row>
    <row r="13" spans="1:23" s="33" customFormat="1" x14ac:dyDescent="0.25">
      <c r="A13" s="66"/>
      <c r="B13" s="20"/>
      <c r="C13" s="56"/>
      <c r="D13" s="20"/>
      <c r="E13" s="21"/>
      <c r="F13" s="47"/>
      <c r="G13" s="22">
        <f>SUM(G10:G12)</f>
        <v>580000</v>
      </c>
      <c r="H13" s="47"/>
      <c r="I13" s="47"/>
      <c r="J13" s="20"/>
      <c r="K13" s="47"/>
      <c r="L13" s="20"/>
      <c r="M13" s="23"/>
      <c r="N13" s="23"/>
      <c r="O13" s="23"/>
      <c r="P13" s="23"/>
      <c r="Q13" s="23">
        <f>SUM(Q10:Q12)</f>
        <v>40.75</v>
      </c>
      <c r="R13" s="24" t="s">
        <v>72</v>
      </c>
      <c r="S13" s="67">
        <f>AVERAGE(S10:S12)</f>
        <v>13872.13364644853</v>
      </c>
      <c r="U13" s="20"/>
      <c r="V13" s="20"/>
      <c r="W13" s="48"/>
    </row>
    <row r="14" spans="1:23" x14ac:dyDescent="0.25">
      <c r="B14" s="5"/>
      <c r="D14" s="5"/>
      <c r="E14" s="15"/>
      <c r="F14" s="46"/>
      <c r="G14" s="16"/>
      <c r="H14" s="46"/>
      <c r="I14" s="46"/>
      <c r="J14" s="5"/>
      <c r="K14" s="46"/>
      <c r="L14" s="5"/>
      <c r="M14" s="17"/>
      <c r="N14" s="17"/>
      <c r="O14" s="17"/>
      <c r="P14" s="17"/>
      <c r="Q14" s="38"/>
      <c r="R14" s="25" t="s">
        <v>73</v>
      </c>
      <c r="S14" s="68">
        <f>G13/Q13</f>
        <v>14233.128834355828</v>
      </c>
      <c r="U14" s="5"/>
      <c r="V14" s="5"/>
      <c r="W14" s="1"/>
    </row>
    <row r="15" spans="1:23" x14ac:dyDescent="0.25">
      <c r="B15" s="5"/>
      <c r="D15" s="5"/>
      <c r="E15" s="15"/>
      <c r="F15" s="46"/>
      <c r="G15" s="16"/>
      <c r="H15" s="46"/>
      <c r="I15" s="46"/>
      <c r="J15" s="5"/>
      <c r="K15" s="46"/>
      <c r="L15" s="5"/>
      <c r="M15" s="17"/>
      <c r="N15" s="17"/>
      <c r="O15" s="17"/>
      <c r="P15" s="17"/>
      <c r="Q15" s="17"/>
      <c r="R15" s="18"/>
      <c r="S15" s="19"/>
      <c r="U15" s="5"/>
      <c r="V15" s="5"/>
      <c r="W15" s="1"/>
    </row>
    <row r="16" spans="1:23" x14ac:dyDescent="0.25">
      <c r="A16" s="3" t="s">
        <v>420</v>
      </c>
      <c r="B16" s="5"/>
      <c r="D16" s="5"/>
      <c r="E16" s="15"/>
      <c r="F16" s="46"/>
      <c r="G16" s="16"/>
      <c r="H16" s="46"/>
      <c r="I16" s="46"/>
      <c r="J16" s="5"/>
      <c r="K16" s="46"/>
      <c r="L16" s="5"/>
      <c r="M16" s="17"/>
      <c r="N16" s="17"/>
      <c r="O16" s="17"/>
      <c r="P16" s="17"/>
      <c r="Q16" s="17"/>
      <c r="R16" s="18"/>
      <c r="S16" s="19"/>
      <c r="U16" s="5"/>
      <c r="V16" s="5"/>
      <c r="W16" s="1"/>
    </row>
    <row r="17" spans="1:23" x14ac:dyDescent="0.25">
      <c r="A17" s="3" t="s">
        <v>12</v>
      </c>
      <c r="B17" s="5" t="s">
        <v>82</v>
      </c>
      <c r="C17" s="41" t="s">
        <v>332</v>
      </c>
      <c r="D17" s="5" t="s">
        <v>83</v>
      </c>
      <c r="E17" s="15">
        <v>45048</v>
      </c>
      <c r="F17" s="46">
        <v>102</v>
      </c>
      <c r="G17" s="16">
        <v>360000</v>
      </c>
      <c r="H17" s="46" t="s">
        <v>55</v>
      </c>
      <c r="I17" s="46" t="s">
        <v>56</v>
      </c>
      <c r="J17" s="5" t="s">
        <v>84</v>
      </c>
      <c r="K17" s="46">
        <v>2023011473</v>
      </c>
      <c r="L17" s="5"/>
      <c r="M17" s="17">
        <v>6.9859999999999998</v>
      </c>
      <c r="N17" s="17">
        <v>0</v>
      </c>
      <c r="O17" s="17">
        <v>0.40400000000000003</v>
      </c>
      <c r="P17" s="17">
        <f>SUM(M17:O17)</f>
        <v>7.39</v>
      </c>
      <c r="Q17" s="17">
        <f>M17+N17</f>
        <v>6.9859999999999998</v>
      </c>
      <c r="R17" s="18">
        <f>M17/Q17</f>
        <v>1</v>
      </c>
      <c r="S17" s="19">
        <v>51531.634697967362</v>
      </c>
      <c r="T17" s="41" t="str">
        <f>C17</f>
        <v>DEVELOPMENTAL</v>
      </c>
      <c r="U17" s="5" t="s">
        <v>85</v>
      </c>
      <c r="V17" s="5" t="s">
        <v>86</v>
      </c>
    </row>
    <row r="18" spans="1:23" x14ac:dyDescent="0.25">
      <c r="B18" s="5"/>
      <c r="D18" s="5"/>
      <c r="E18" s="15"/>
      <c r="F18" s="46"/>
      <c r="G18" s="16"/>
      <c r="H18" s="46"/>
      <c r="I18" s="46"/>
      <c r="J18" s="5"/>
      <c r="K18" s="46"/>
      <c r="L18" s="5"/>
      <c r="M18" s="17"/>
      <c r="N18" s="17"/>
      <c r="O18" s="17"/>
      <c r="P18" s="17"/>
      <c r="Q18" s="17"/>
      <c r="R18" s="18"/>
      <c r="S18" s="19"/>
      <c r="U18" s="5"/>
      <c r="V18" s="5"/>
      <c r="W18" s="1"/>
    </row>
    <row r="19" spans="1:23" x14ac:dyDescent="0.25">
      <c r="B19" s="5"/>
      <c r="C19" s="52"/>
      <c r="D19" s="5"/>
      <c r="E19" s="15"/>
      <c r="F19" s="46"/>
      <c r="G19" s="16"/>
      <c r="H19" s="46"/>
      <c r="I19" s="46"/>
      <c r="J19" s="5"/>
      <c r="K19" s="46"/>
      <c r="L19" s="5"/>
      <c r="M19" s="17"/>
      <c r="N19" s="17"/>
      <c r="O19" s="17"/>
      <c r="P19" s="17"/>
      <c r="Q19" s="17"/>
      <c r="R19" s="18"/>
      <c r="S19" s="19"/>
      <c r="U19" s="5"/>
      <c r="V19" s="5"/>
      <c r="W19" s="52"/>
    </row>
    <row r="20" spans="1:23" x14ac:dyDescent="0.25">
      <c r="E20" s="26"/>
      <c r="G20" s="64"/>
      <c r="K20" s="46"/>
      <c r="M20" s="61"/>
      <c r="N20" s="61"/>
      <c r="O20" s="61"/>
      <c r="P20" s="61"/>
      <c r="Q20" s="61"/>
      <c r="R20" s="29"/>
      <c r="S20" s="50"/>
      <c r="W20" s="62"/>
    </row>
    <row r="21" spans="1:23" x14ac:dyDescent="0.25">
      <c r="B21" s="5"/>
      <c r="C21" s="52"/>
      <c r="D21" s="5"/>
      <c r="E21" s="15"/>
      <c r="F21" s="46"/>
      <c r="G21" s="16"/>
      <c r="H21" s="46"/>
      <c r="I21" s="46"/>
      <c r="J21" s="5"/>
      <c r="K21" s="46"/>
      <c r="L21" s="5"/>
      <c r="M21" s="17"/>
      <c r="N21" s="17"/>
      <c r="O21" s="17"/>
      <c r="P21" s="17"/>
      <c r="Q21" s="17"/>
      <c r="R21" s="18"/>
      <c r="S21" s="19"/>
      <c r="U21" s="5"/>
      <c r="V21" s="5"/>
      <c r="W21" s="52"/>
    </row>
    <row r="22" spans="1:23" x14ac:dyDescent="0.25">
      <c r="B22" s="5"/>
      <c r="C22" s="52"/>
      <c r="D22" s="5"/>
      <c r="E22" s="15"/>
      <c r="F22" s="46"/>
      <c r="G22" s="16"/>
      <c r="H22" s="46"/>
      <c r="I22" s="46"/>
      <c r="J22" s="5"/>
      <c r="K22" s="46"/>
      <c r="L22" s="5"/>
      <c r="M22" s="17"/>
      <c r="N22" s="17"/>
      <c r="O22" s="17"/>
      <c r="P22" s="17"/>
      <c r="Q22" s="17"/>
      <c r="R22" s="18"/>
      <c r="S22" s="19"/>
      <c r="U22" s="5"/>
      <c r="V22" s="5"/>
      <c r="W22" s="52"/>
    </row>
    <row r="23" spans="1:23" x14ac:dyDescent="0.25">
      <c r="B23" s="5"/>
      <c r="C23" s="52"/>
      <c r="D23" s="5"/>
      <c r="E23" s="15"/>
      <c r="F23" s="46"/>
      <c r="G23" s="16"/>
      <c r="H23" s="46"/>
      <c r="I23" s="46"/>
      <c r="J23" s="5"/>
      <c r="K23" s="46"/>
      <c r="L23" s="5"/>
      <c r="M23" s="17"/>
      <c r="N23" s="17"/>
      <c r="O23" s="17"/>
      <c r="P23" s="17"/>
      <c r="Q23" s="17"/>
      <c r="R23" s="18"/>
      <c r="S23" s="19"/>
      <c r="U23" s="5"/>
      <c r="V23" s="5"/>
      <c r="W23" s="52"/>
    </row>
    <row r="24" spans="1:23" x14ac:dyDescent="0.25">
      <c r="B24" s="5"/>
      <c r="C24" s="52"/>
      <c r="D24" s="5"/>
      <c r="E24" s="15"/>
      <c r="F24" s="46"/>
      <c r="G24" s="16"/>
      <c r="H24" s="46"/>
      <c r="I24" s="46"/>
      <c r="J24" s="5"/>
      <c r="K24" s="46"/>
      <c r="L24" s="5"/>
      <c r="M24" s="17"/>
      <c r="N24" s="17"/>
      <c r="O24" s="17"/>
      <c r="P24" s="17"/>
      <c r="Q24" s="17"/>
      <c r="R24" s="18"/>
      <c r="S24" s="19"/>
      <c r="U24" s="5"/>
      <c r="V24" s="5"/>
      <c r="W24" s="52"/>
    </row>
    <row r="25" spans="1:23" x14ac:dyDescent="0.25">
      <c r="B25" s="5"/>
      <c r="C25" s="52"/>
      <c r="D25" s="5"/>
      <c r="E25" s="15"/>
      <c r="F25" s="46"/>
      <c r="G25" s="16"/>
      <c r="H25" s="46"/>
      <c r="I25" s="46"/>
      <c r="J25" s="5"/>
      <c r="K25" s="46"/>
      <c r="L25" s="5"/>
      <c r="M25" s="17"/>
      <c r="N25" s="17"/>
      <c r="O25" s="17"/>
      <c r="P25" s="17"/>
      <c r="Q25" s="17"/>
      <c r="R25" s="18"/>
      <c r="S25" s="19"/>
      <c r="U25" s="5"/>
      <c r="V25" s="5"/>
      <c r="W25" s="52"/>
    </row>
    <row r="26" spans="1:23" x14ac:dyDescent="0.25">
      <c r="C26" s="52"/>
      <c r="E26" s="26"/>
      <c r="G26" s="27"/>
      <c r="M26" s="28"/>
      <c r="N26" s="28"/>
      <c r="O26" s="28"/>
      <c r="P26" s="28"/>
      <c r="Q26" s="28"/>
      <c r="R26" s="25"/>
      <c r="S26" s="19"/>
      <c r="T26" s="52"/>
      <c r="W26" s="52"/>
    </row>
    <row r="27" spans="1:23" x14ac:dyDescent="0.25">
      <c r="C27" s="52"/>
      <c r="E27" s="26"/>
      <c r="G27" s="27"/>
      <c r="M27" s="28"/>
      <c r="N27" s="28"/>
      <c r="O27" s="28"/>
      <c r="P27" s="28"/>
      <c r="Q27" s="28"/>
      <c r="R27" s="25"/>
      <c r="S27" s="19"/>
      <c r="T27" s="52"/>
      <c r="W27" s="52"/>
    </row>
    <row r="28" spans="1:23" x14ac:dyDescent="0.25">
      <c r="B28" s="5"/>
      <c r="C28" s="52"/>
      <c r="D28" s="5"/>
      <c r="E28" s="15"/>
      <c r="F28" s="46"/>
      <c r="G28" s="16"/>
      <c r="H28" s="46"/>
      <c r="I28" s="46"/>
      <c r="J28" s="5"/>
      <c r="K28" s="46"/>
      <c r="L28" s="5"/>
      <c r="M28" s="17"/>
      <c r="N28" s="17"/>
      <c r="O28" s="17"/>
      <c r="P28" s="17"/>
      <c r="Q28" s="17"/>
      <c r="R28" s="18"/>
      <c r="S28" s="19"/>
      <c r="U28" s="5"/>
      <c r="V28" s="5"/>
      <c r="W28" s="52"/>
    </row>
    <row r="29" spans="1:23" x14ac:dyDescent="0.25">
      <c r="B29" s="5"/>
      <c r="C29" s="52"/>
      <c r="D29" s="5"/>
      <c r="E29" s="15"/>
      <c r="F29" s="46"/>
      <c r="G29" s="16"/>
      <c r="H29" s="46"/>
      <c r="I29" s="46"/>
      <c r="J29" s="5"/>
      <c r="K29" s="46"/>
      <c r="L29" s="5"/>
      <c r="M29" s="17"/>
      <c r="N29" s="17"/>
      <c r="O29" s="17"/>
      <c r="P29" s="17"/>
      <c r="Q29" s="17"/>
      <c r="R29" s="18"/>
      <c r="S29" s="19"/>
      <c r="U29" s="5"/>
      <c r="V29" s="5"/>
      <c r="W29" s="52"/>
    </row>
    <row r="30" spans="1:23" x14ac:dyDescent="0.25">
      <c r="B30" s="5"/>
      <c r="C30" s="52"/>
      <c r="D30" s="5"/>
      <c r="E30" s="15"/>
      <c r="F30" s="46"/>
      <c r="G30" s="16"/>
      <c r="H30" s="46"/>
      <c r="I30" s="46"/>
      <c r="J30" s="5"/>
      <c r="K30" s="46"/>
      <c r="L30" s="5"/>
      <c r="M30" s="17"/>
      <c r="N30" s="17"/>
      <c r="O30" s="17"/>
      <c r="P30" s="17"/>
      <c r="Q30" s="17"/>
      <c r="R30" s="18"/>
      <c r="S30" s="19"/>
      <c r="U30" s="5"/>
      <c r="V30" s="5"/>
      <c r="W30" s="52"/>
    </row>
    <row r="31" spans="1:23" x14ac:dyDescent="0.25">
      <c r="B31" s="5"/>
      <c r="C31" s="52"/>
      <c r="D31" s="5"/>
      <c r="E31" s="15"/>
      <c r="F31" s="46"/>
      <c r="G31" s="16"/>
      <c r="H31" s="46"/>
      <c r="I31" s="46"/>
      <c r="J31" s="5"/>
      <c r="K31" s="46"/>
      <c r="L31" s="5"/>
      <c r="M31" s="17"/>
      <c r="N31" s="17"/>
      <c r="O31" s="17"/>
      <c r="P31" s="17"/>
      <c r="Q31" s="17"/>
      <c r="R31" s="18"/>
      <c r="S31" s="19"/>
      <c r="U31" s="5"/>
      <c r="V31" s="5"/>
      <c r="W31" s="52"/>
    </row>
    <row r="32" spans="1:23" x14ac:dyDescent="0.25">
      <c r="B32" s="5"/>
      <c r="C32" s="52"/>
      <c r="D32" s="5"/>
      <c r="E32" s="15"/>
      <c r="F32" s="46"/>
      <c r="G32" s="16"/>
      <c r="H32" s="46"/>
      <c r="I32" s="46"/>
      <c r="J32" s="5"/>
      <c r="K32" s="46"/>
      <c r="L32" s="5"/>
      <c r="M32" s="17"/>
      <c r="N32" s="17"/>
      <c r="O32" s="17"/>
      <c r="P32" s="17"/>
      <c r="Q32" s="17"/>
      <c r="R32" s="18"/>
      <c r="S32" s="19"/>
      <c r="U32" s="5"/>
      <c r="V32" s="5"/>
      <c r="W32" s="52"/>
    </row>
    <row r="33" spans="2:23" x14ac:dyDescent="0.25">
      <c r="B33" s="5"/>
      <c r="C33" s="52"/>
      <c r="D33" s="5"/>
      <c r="E33" s="15"/>
      <c r="F33" s="46"/>
      <c r="G33" s="16"/>
      <c r="H33" s="46"/>
      <c r="I33" s="46"/>
      <c r="J33" s="5"/>
      <c r="K33" s="46"/>
      <c r="L33" s="5"/>
      <c r="M33" s="17"/>
      <c r="N33" s="17"/>
      <c r="O33" s="17"/>
      <c r="P33" s="17"/>
      <c r="Q33" s="17"/>
      <c r="R33" s="18"/>
      <c r="S33" s="19"/>
      <c r="U33" s="5"/>
      <c r="V33" s="5"/>
      <c r="W33" s="52"/>
    </row>
    <row r="34" spans="2:23" x14ac:dyDescent="0.25">
      <c r="B34" s="5"/>
      <c r="C34" s="52"/>
      <c r="D34" s="5"/>
      <c r="E34" s="15"/>
      <c r="F34" s="46"/>
      <c r="G34" s="16"/>
      <c r="H34" s="46"/>
      <c r="I34" s="46"/>
      <c r="J34" s="5"/>
      <c r="K34" s="46"/>
      <c r="L34" s="5"/>
      <c r="M34" s="17"/>
      <c r="N34" s="17"/>
      <c r="O34" s="17"/>
      <c r="P34" s="17"/>
      <c r="Q34" s="17"/>
      <c r="R34" s="18"/>
      <c r="S34" s="19"/>
      <c r="U34" s="5"/>
      <c r="V34" s="5"/>
      <c r="W34" s="52"/>
    </row>
    <row r="35" spans="2:23" x14ac:dyDescent="0.25">
      <c r="B35" s="5"/>
      <c r="C35" s="52"/>
      <c r="D35" s="5"/>
      <c r="E35" s="15"/>
      <c r="F35" s="46"/>
      <c r="G35" s="16"/>
      <c r="H35" s="46"/>
      <c r="I35" s="46"/>
      <c r="J35" s="5"/>
      <c r="K35" s="46"/>
      <c r="L35" s="5"/>
      <c r="M35" s="17"/>
      <c r="N35" s="17"/>
      <c r="O35" s="17"/>
      <c r="P35" s="17"/>
      <c r="Q35" s="17"/>
      <c r="R35" s="18"/>
      <c r="S35" s="19"/>
      <c r="U35" s="5"/>
      <c r="V35" s="5"/>
      <c r="W35" s="52"/>
    </row>
    <row r="36" spans="2:23" x14ac:dyDescent="0.25">
      <c r="B36" s="5"/>
      <c r="C36" s="52"/>
      <c r="D36" s="5"/>
      <c r="E36" s="15"/>
      <c r="F36" s="46"/>
      <c r="G36" s="16"/>
      <c r="H36" s="46"/>
      <c r="I36" s="46"/>
      <c r="J36" s="5"/>
      <c r="K36" s="46"/>
      <c r="L36" s="5"/>
      <c r="M36" s="17"/>
      <c r="N36" s="17"/>
      <c r="O36" s="17"/>
      <c r="P36" s="17"/>
      <c r="Q36" s="17"/>
      <c r="R36" s="18"/>
      <c r="S36" s="19"/>
      <c r="U36" s="5"/>
      <c r="V36" s="5"/>
      <c r="W36" s="52"/>
    </row>
    <row r="37" spans="2:23" x14ac:dyDescent="0.25">
      <c r="B37" s="5"/>
      <c r="C37" s="52"/>
      <c r="D37" s="5"/>
      <c r="E37" s="15"/>
      <c r="F37" s="46"/>
      <c r="G37" s="16"/>
      <c r="H37" s="46"/>
      <c r="I37" s="46"/>
      <c r="J37" s="5"/>
      <c r="K37" s="46"/>
      <c r="L37" s="5"/>
      <c r="M37" s="17"/>
      <c r="N37" s="17"/>
      <c r="O37" s="17"/>
      <c r="P37" s="17"/>
      <c r="Q37" s="17"/>
      <c r="R37" s="25"/>
      <c r="S37" s="19"/>
      <c r="U37" s="5"/>
      <c r="V37" s="5"/>
      <c r="W37" s="52"/>
    </row>
    <row r="38" spans="2:23" x14ac:dyDescent="0.25">
      <c r="B38" s="5"/>
      <c r="C38" s="52"/>
      <c r="D38" s="5"/>
      <c r="E38" s="15"/>
      <c r="F38" s="46"/>
      <c r="G38" s="16"/>
      <c r="H38" s="46"/>
      <c r="I38" s="46"/>
      <c r="J38" s="5"/>
      <c r="K38" s="46"/>
      <c r="L38" s="5"/>
      <c r="M38" s="17"/>
      <c r="N38" s="17"/>
      <c r="O38" s="17"/>
      <c r="P38" s="17"/>
      <c r="Q38" s="17"/>
      <c r="R38" s="25"/>
      <c r="S38" s="19"/>
      <c r="U38" s="5"/>
      <c r="V38" s="5"/>
      <c r="W38" s="52"/>
    </row>
    <row r="39" spans="2:23" x14ac:dyDescent="0.25">
      <c r="B39" s="5"/>
      <c r="C39" s="52"/>
      <c r="D39" s="5"/>
      <c r="E39" s="15"/>
      <c r="F39" s="46"/>
      <c r="G39" s="16"/>
      <c r="H39" s="46"/>
      <c r="I39" s="46"/>
      <c r="J39" s="5"/>
      <c r="K39" s="46"/>
      <c r="L39" s="5"/>
      <c r="M39" s="17"/>
      <c r="N39" s="17"/>
      <c r="O39" s="17"/>
      <c r="P39" s="17"/>
      <c r="Q39" s="17"/>
      <c r="R39" s="25"/>
      <c r="S39" s="19"/>
      <c r="U39" s="5"/>
      <c r="V39" s="5"/>
      <c r="W39" s="52"/>
    </row>
    <row r="40" spans="2:23" x14ac:dyDescent="0.25">
      <c r="B40" s="5"/>
      <c r="C40" s="52"/>
      <c r="D40" s="5"/>
      <c r="E40" s="15"/>
      <c r="F40" s="46"/>
      <c r="G40" s="16"/>
      <c r="H40" s="46"/>
      <c r="I40" s="46"/>
      <c r="J40" s="5"/>
      <c r="K40" s="46"/>
      <c r="L40" s="5"/>
      <c r="M40" s="17"/>
      <c r="N40" s="17"/>
      <c r="O40" s="17"/>
      <c r="P40" s="17"/>
      <c r="Q40" s="17"/>
      <c r="R40" s="18"/>
      <c r="S40" s="19"/>
      <c r="U40" s="5"/>
      <c r="V40" s="5"/>
      <c r="W40" s="52"/>
    </row>
    <row r="41" spans="2:23" x14ac:dyDescent="0.25">
      <c r="C41" s="52"/>
      <c r="D41" s="5"/>
      <c r="E41" s="15"/>
      <c r="F41" s="46"/>
      <c r="G41" s="16"/>
      <c r="H41" s="46"/>
      <c r="I41" s="46"/>
      <c r="J41" s="5"/>
      <c r="K41" s="46"/>
      <c r="L41" s="5"/>
      <c r="M41" s="17"/>
      <c r="N41" s="17"/>
      <c r="O41" s="17"/>
      <c r="P41" s="17"/>
      <c r="Q41" s="17"/>
      <c r="R41" s="18"/>
      <c r="S41" s="19"/>
      <c r="U41" s="5"/>
      <c r="V41" s="5"/>
      <c r="W41" s="52"/>
    </row>
    <row r="42" spans="2:23" x14ac:dyDescent="0.25">
      <c r="B42" s="5"/>
      <c r="C42" s="52"/>
      <c r="D42" s="5"/>
      <c r="E42" s="15"/>
      <c r="F42" s="46"/>
      <c r="G42" s="16"/>
      <c r="H42" s="46"/>
      <c r="I42" s="46"/>
      <c r="J42" s="5"/>
      <c r="K42" s="46"/>
      <c r="L42" s="5"/>
      <c r="M42" s="17"/>
      <c r="N42" s="17"/>
      <c r="O42" s="17"/>
      <c r="P42" s="17"/>
      <c r="Q42" s="17"/>
      <c r="R42" s="18"/>
      <c r="S42" s="19"/>
      <c r="U42" s="5"/>
      <c r="V42" s="5"/>
      <c r="W42" s="52"/>
    </row>
    <row r="43" spans="2:23" x14ac:dyDescent="0.25">
      <c r="B43" s="5"/>
      <c r="C43" s="52"/>
      <c r="D43" s="5"/>
      <c r="E43" s="15"/>
      <c r="F43" s="46"/>
      <c r="G43" s="16"/>
      <c r="H43" s="46"/>
      <c r="I43" s="46"/>
      <c r="J43" s="5"/>
      <c r="K43" s="46"/>
      <c r="L43" s="5"/>
      <c r="M43" s="17"/>
      <c r="N43" s="17"/>
      <c r="O43" s="17"/>
      <c r="P43" s="17"/>
      <c r="Q43" s="17"/>
      <c r="R43" s="18"/>
      <c r="S43" s="19"/>
      <c r="U43" s="5"/>
      <c r="V43" s="5"/>
      <c r="W43" s="52"/>
    </row>
    <row r="44" spans="2:23" x14ac:dyDescent="0.25">
      <c r="B44" s="5"/>
      <c r="C44" s="52"/>
      <c r="D44" s="5"/>
      <c r="E44" s="15"/>
      <c r="F44" s="46"/>
      <c r="G44" s="16"/>
      <c r="H44" s="46"/>
      <c r="I44" s="46"/>
      <c r="J44" s="5"/>
      <c r="K44" s="46"/>
      <c r="L44" s="5"/>
      <c r="M44" s="17"/>
      <c r="N44" s="17"/>
      <c r="O44" s="17"/>
      <c r="P44" s="17"/>
      <c r="Q44" s="17"/>
      <c r="R44" s="25"/>
      <c r="S44" s="19"/>
      <c r="U44" s="5"/>
      <c r="V44" s="5"/>
      <c r="W44" s="52"/>
    </row>
    <row r="45" spans="2:23" x14ac:dyDescent="0.25">
      <c r="B45" s="5"/>
      <c r="C45" s="52"/>
      <c r="D45" s="5"/>
      <c r="E45" s="15"/>
      <c r="F45" s="46"/>
      <c r="G45" s="16"/>
      <c r="H45" s="46"/>
      <c r="I45" s="46"/>
      <c r="J45" s="5"/>
      <c r="K45" s="46"/>
      <c r="L45" s="5"/>
      <c r="M45" s="17"/>
      <c r="N45" s="17"/>
      <c r="O45" s="17"/>
      <c r="P45" s="17"/>
      <c r="Q45" s="17"/>
      <c r="R45" s="25"/>
      <c r="S45" s="19"/>
      <c r="U45" s="5"/>
      <c r="V45" s="5"/>
      <c r="W45" s="52"/>
    </row>
    <row r="46" spans="2:23" x14ac:dyDescent="0.25">
      <c r="B46" s="5"/>
      <c r="C46" s="52"/>
      <c r="D46" s="5"/>
      <c r="E46" s="15"/>
      <c r="F46" s="46"/>
      <c r="G46" s="16"/>
      <c r="H46" s="46"/>
      <c r="I46" s="46"/>
      <c r="J46" s="5"/>
      <c r="K46" s="46"/>
      <c r="L46" s="5"/>
      <c r="M46" s="17"/>
      <c r="N46" s="17"/>
      <c r="O46" s="17"/>
      <c r="P46" s="17"/>
      <c r="Q46" s="17"/>
      <c r="R46" s="25"/>
      <c r="S46" s="19"/>
      <c r="U46" s="5"/>
      <c r="V46" s="5"/>
      <c r="W46" s="52"/>
    </row>
    <row r="47" spans="2:23" x14ac:dyDescent="0.25">
      <c r="B47" s="5"/>
      <c r="C47" s="52"/>
      <c r="D47" s="5"/>
      <c r="E47" s="15"/>
      <c r="F47" s="46"/>
      <c r="G47" s="16"/>
      <c r="H47" s="46"/>
      <c r="I47" s="46"/>
      <c r="J47" s="5"/>
      <c r="K47" s="46"/>
      <c r="L47" s="5"/>
      <c r="M47" s="17"/>
      <c r="N47" s="17"/>
      <c r="O47" s="17"/>
      <c r="P47" s="17"/>
      <c r="Q47" s="17"/>
      <c r="R47" s="25"/>
      <c r="S47" s="19"/>
      <c r="U47" s="5"/>
      <c r="V47" s="5"/>
      <c r="W47" s="52"/>
    </row>
    <row r="48" spans="2:23" x14ac:dyDescent="0.25">
      <c r="B48" s="5"/>
      <c r="C48" s="52"/>
      <c r="D48" s="5"/>
      <c r="E48" s="15"/>
      <c r="F48" s="46"/>
      <c r="G48" s="16"/>
      <c r="H48" s="46"/>
      <c r="I48" s="46"/>
      <c r="J48" s="5"/>
      <c r="K48" s="46"/>
      <c r="L48" s="5"/>
      <c r="M48" s="17"/>
      <c r="N48" s="17"/>
      <c r="O48" s="17"/>
      <c r="P48" s="17"/>
      <c r="Q48" s="17"/>
      <c r="R48" s="25"/>
      <c r="S48" s="19"/>
      <c r="U48" s="5"/>
      <c r="V48" s="5"/>
      <c r="W48" s="52"/>
    </row>
    <row r="49" spans="2:23" x14ac:dyDescent="0.25">
      <c r="B49" s="5"/>
      <c r="C49" s="52"/>
      <c r="D49" s="5"/>
      <c r="E49" s="15"/>
      <c r="F49" s="46"/>
      <c r="G49" s="16"/>
      <c r="H49" s="46"/>
      <c r="I49" s="46"/>
      <c r="J49" s="5"/>
      <c r="K49" s="46"/>
      <c r="L49" s="5"/>
      <c r="M49" s="17"/>
      <c r="N49" s="17"/>
      <c r="O49" s="17"/>
      <c r="P49" s="17"/>
      <c r="Q49" s="17"/>
      <c r="R49" s="18"/>
      <c r="S49" s="19"/>
      <c r="U49" s="5"/>
      <c r="V49" s="5"/>
      <c r="W49" s="52"/>
    </row>
    <row r="50" spans="2:23" x14ac:dyDescent="0.25">
      <c r="B50" s="5"/>
      <c r="C50" s="52"/>
      <c r="D50" s="5"/>
      <c r="E50" s="15"/>
      <c r="F50" s="46"/>
      <c r="G50" s="16"/>
      <c r="H50" s="46"/>
      <c r="I50" s="46"/>
      <c r="J50" s="5"/>
      <c r="K50" s="46"/>
      <c r="L50" s="5"/>
      <c r="M50" s="17"/>
      <c r="N50" s="17"/>
      <c r="O50" s="17"/>
      <c r="P50" s="17"/>
      <c r="Q50" s="17"/>
      <c r="R50" s="18"/>
      <c r="S50" s="19"/>
      <c r="U50" s="5"/>
      <c r="V50" s="5"/>
      <c r="W50" s="52"/>
    </row>
    <row r="51" spans="2:23" x14ac:dyDescent="0.25">
      <c r="B51" s="5"/>
      <c r="C51" s="52"/>
      <c r="D51" s="5"/>
      <c r="E51" s="15"/>
      <c r="F51" s="46"/>
      <c r="G51" s="16"/>
      <c r="H51" s="46"/>
      <c r="I51" s="46"/>
      <c r="J51" s="5"/>
      <c r="K51" s="46"/>
      <c r="L51" s="5"/>
      <c r="M51" s="17"/>
      <c r="N51" s="17"/>
      <c r="O51" s="17"/>
      <c r="P51" s="17"/>
      <c r="Q51" s="17"/>
      <c r="R51" s="25"/>
      <c r="S51" s="25"/>
      <c r="U51" s="5"/>
      <c r="V51" s="5"/>
      <c r="W51" s="52"/>
    </row>
    <row r="52" spans="2:23" x14ac:dyDescent="0.25">
      <c r="B52" s="5"/>
      <c r="C52" s="52"/>
      <c r="D52" s="5"/>
      <c r="E52" s="15"/>
      <c r="F52" s="46"/>
      <c r="G52" s="16"/>
      <c r="H52" s="46"/>
      <c r="I52" s="46"/>
      <c r="J52" s="5"/>
      <c r="K52" s="46"/>
      <c r="L52" s="5"/>
      <c r="M52" s="17"/>
      <c r="N52" s="17"/>
      <c r="O52" s="17"/>
      <c r="P52" s="17"/>
      <c r="Q52" s="17"/>
      <c r="R52" s="25"/>
      <c r="S52" s="25"/>
      <c r="U52" s="5"/>
      <c r="V52" s="5"/>
      <c r="W52" s="52"/>
    </row>
    <row r="53" spans="2:23" x14ac:dyDescent="0.25">
      <c r="B53" s="5"/>
      <c r="C53" s="52"/>
      <c r="D53" s="5"/>
      <c r="E53" s="15"/>
      <c r="F53" s="46"/>
      <c r="G53" s="16"/>
      <c r="H53" s="46"/>
      <c r="I53" s="46"/>
      <c r="J53" s="5"/>
      <c r="K53" s="46"/>
      <c r="L53" s="5"/>
      <c r="M53" s="17"/>
      <c r="N53" s="17"/>
      <c r="O53" s="17"/>
      <c r="P53" s="17"/>
      <c r="Q53" s="17"/>
      <c r="R53" s="25"/>
      <c r="S53" s="25"/>
      <c r="U53" s="5"/>
      <c r="V53" s="5"/>
      <c r="W53" s="52"/>
    </row>
    <row r="54" spans="2:23" x14ac:dyDescent="0.25">
      <c r="B54" s="5"/>
      <c r="C54" s="52"/>
      <c r="D54" s="5"/>
      <c r="E54" s="15"/>
      <c r="F54" s="46"/>
      <c r="G54" s="16"/>
      <c r="H54" s="46"/>
      <c r="I54" s="46"/>
      <c r="J54" s="5"/>
      <c r="K54" s="46"/>
      <c r="L54" s="5"/>
      <c r="M54" s="17"/>
      <c r="N54" s="17"/>
      <c r="O54" s="17"/>
      <c r="P54" s="17"/>
      <c r="Q54" s="17"/>
      <c r="R54" s="18"/>
      <c r="S54" s="19"/>
      <c r="U54" s="5"/>
      <c r="V54" s="5"/>
      <c r="W54" s="52"/>
    </row>
    <row r="55" spans="2:23" x14ac:dyDescent="0.25">
      <c r="B55" s="5"/>
      <c r="C55" s="52"/>
      <c r="D55" s="5"/>
      <c r="E55" s="15"/>
      <c r="F55" s="46"/>
      <c r="G55" s="16"/>
      <c r="H55" s="46"/>
      <c r="I55" s="46"/>
      <c r="J55" s="5"/>
      <c r="K55" s="46"/>
      <c r="L55" s="5"/>
      <c r="M55" s="17"/>
      <c r="N55" s="17"/>
      <c r="O55" s="17"/>
      <c r="P55" s="17"/>
      <c r="Q55" s="17"/>
      <c r="R55" s="18"/>
      <c r="S55" s="19"/>
      <c r="U55" s="5"/>
      <c r="V55" s="5"/>
      <c r="W55" s="52"/>
    </row>
    <row r="56" spans="2:23" x14ac:dyDescent="0.25">
      <c r="B56" s="5"/>
      <c r="C56" s="52"/>
      <c r="D56" s="5"/>
      <c r="E56" s="15"/>
      <c r="F56" s="46"/>
      <c r="G56" s="16"/>
      <c r="H56" s="46"/>
      <c r="I56" s="46"/>
      <c r="J56" s="5"/>
      <c r="K56" s="46"/>
      <c r="L56" s="5"/>
      <c r="M56" s="17"/>
      <c r="N56" s="17"/>
      <c r="O56" s="17"/>
      <c r="P56" s="17"/>
      <c r="Q56" s="17"/>
      <c r="R56" s="25"/>
      <c r="S56" s="25"/>
      <c r="U56" s="5"/>
      <c r="V56" s="5"/>
      <c r="W56" s="52"/>
    </row>
    <row r="57" spans="2:23" x14ac:dyDescent="0.25">
      <c r="B57" s="5"/>
      <c r="C57" s="52"/>
      <c r="D57" s="5"/>
      <c r="E57" s="15"/>
      <c r="F57" s="46"/>
      <c r="G57" s="16"/>
      <c r="H57" s="46"/>
      <c r="I57" s="46"/>
      <c r="J57" s="5"/>
      <c r="K57" s="46"/>
      <c r="L57" s="5"/>
      <c r="M57" s="17"/>
      <c r="N57" s="17"/>
      <c r="O57" s="17"/>
      <c r="P57" s="17"/>
      <c r="Q57" s="17"/>
      <c r="R57" s="25"/>
      <c r="S57" s="25"/>
      <c r="U57" s="5"/>
      <c r="V57" s="5"/>
      <c r="W57" s="52"/>
    </row>
    <row r="58" spans="2:23" x14ac:dyDescent="0.25">
      <c r="B58" s="5"/>
      <c r="C58" s="52"/>
      <c r="D58" s="5"/>
      <c r="E58" s="15"/>
      <c r="F58" s="46"/>
      <c r="G58" s="16"/>
      <c r="H58" s="46"/>
      <c r="I58" s="46"/>
      <c r="J58" s="5"/>
      <c r="K58" s="46"/>
      <c r="L58" s="5"/>
      <c r="M58" s="17"/>
      <c r="N58" s="17"/>
      <c r="O58" s="17"/>
      <c r="P58" s="17"/>
      <c r="Q58" s="17"/>
      <c r="R58" s="18"/>
      <c r="S58" s="19"/>
      <c r="U58" s="5"/>
      <c r="V58" s="5"/>
      <c r="W58" s="52"/>
    </row>
    <row r="59" spans="2:23" x14ac:dyDescent="0.25">
      <c r="B59" s="5"/>
      <c r="C59" s="52"/>
      <c r="D59" s="5"/>
      <c r="E59" s="15"/>
      <c r="F59" s="46"/>
      <c r="G59" s="16"/>
      <c r="H59" s="46"/>
      <c r="I59" s="46"/>
      <c r="J59" s="5"/>
      <c r="K59" s="46"/>
      <c r="L59" s="5"/>
      <c r="M59" s="17"/>
      <c r="N59" s="17"/>
      <c r="O59" s="17"/>
      <c r="P59" s="17"/>
      <c r="Q59" s="17"/>
      <c r="R59" s="18"/>
      <c r="S59" s="19"/>
      <c r="U59" s="5"/>
      <c r="V59" s="5"/>
      <c r="W59" s="52"/>
    </row>
    <row r="60" spans="2:23" x14ac:dyDescent="0.25">
      <c r="B60" s="5"/>
      <c r="C60" s="52"/>
      <c r="D60" s="5"/>
      <c r="E60" s="15"/>
      <c r="F60" s="46"/>
      <c r="G60" s="16"/>
      <c r="H60" s="46"/>
      <c r="I60" s="46"/>
      <c r="J60" s="5"/>
      <c r="K60" s="46"/>
      <c r="L60" s="5"/>
      <c r="M60" s="17"/>
      <c r="N60" s="17"/>
      <c r="O60" s="17"/>
      <c r="P60" s="17"/>
      <c r="Q60" s="17"/>
      <c r="R60" s="18"/>
      <c r="S60" s="19"/>
      <c r="U60" s="5"/>
      <c r="V60" s="5"/>
      <c r="W60" s="52"/>
    </row>
    <row r="61" spans="2:23" x14ac:dyDescent="0.25">
      <c r="B61" s="5"/>
      <c r="C61" s="52"/>
      <c r="D61" s="5"/>
      <c r="E61" s="15"/>
      <c r="F61" s="46"/>
      <c r="G61" s="16"/>
      <c r="H61" s="46"/>
      <c r="I61" s="46"/>
      <c r="J61" s="5"/>
      <c r="K61" s="46"/>
      <c r="L61" s="5"/>
      <c r="M61" s="17"/>
      <c r="N61" s="17"/>
      <c r="O61" s="17"/>
      <c r="P61" s="17"/>
      <c r="Q61" s="17"/>
      <c r="R61" s="25"/>
      <c r="S61" s="25"/>
      <c r="U61" s="5"/>
      <c r="V61" s="5"/>
      <c r="W61" s="52"/>
    </row>
    <row r="62" spans="2:23" x14ac:dyDescent="0.25">
      <c r="B62" s="5"/>
      <c r="C62" s="52"/>
      <c r="D62" s="5"/>
      <c r="E62" s="15"/>
      <c r="F62" s="46"/>
      <c r="G62" s="16"/>
      <c r="H62" s="46"/>
      <c r="I62" s="46"/>
      <c r="J62" s="5"/>
      <c r="K62" s="46"/>
      <c r="L62" s="5"/>
      <c r="M62" s="17"/>
      <c r="N62" s="17"/>
      <c r="O62" s="17"/>
      <c r="P62" s="17"/>
      <c r="Q62" s="17"/>
      <c r="R62" s="25"/>
      <c r="S62" s="25"/>
      <c r="U62" s="5"/>
      <c r="V62" s="5"/>
      <c r="W62" s="52"/>
    </row>
    <row r="63" spans="2:23" x14ac:dyDescent="0.25">
      <c r="B63" s="5"/>
      <c r="C63" s="52"/>
      <c r="D63" s="5"/>
      <c r="E63" s="15"/>
      <c r="F63" s="46"/>
      <c r="G63" s="16"/>
      <c r="H63" s="46"/>
      <c r="I63" s="46"/>
      <c r="J63" s="5"/>
      <c r="K63" s="46"/>
      <c r="L63" s="5"/>
      <c r="M63" s="17"/>
      <c r="N63" s="17"/>
      <c r="O63" s="17"/>
      <c r="P63" s="17"/>
      <c r="Q63" s="17"/>
      <c r="R63" s="25"/>
      <c r="S63" s="25"/>
      <c r="U63" s="5"/>
      <c r="V63" s="5"/>
      <c r="W63" s="52"/>
    </row>
    <row r="64" spans="2:23" x14ac:dyDescent="0.25">
      <c r="B64" s="5"/>
      <c r="C64" s="52"/>
      <c r="D64" s="5"/>
      <c r="E64" s="15"/>
      <c r="F64" s="46"/>
      <c r="G64" s="16"/>
      <c r="H64" s="46"/>
      <c r="I64" s="46"/>
      <c r="J64" s="5"/>
      <c r="K64" s="46"/>
      <c r="L64" s="5"/>
      <c r="M64" s="17"/>
      <c r="N64" s="17"/>
      <c r="O64" s="17"/>
      <c r="P64" s="17"/>
      <c r="Q64" s="17"/>
      <c r="R64" s="18"/>
      <c r="S64" s="19"/>
      <c r="U64" s="5"/>
      <c r="V64" s="5"/>
      <c r="W64" s="52"/>
    </row>
    <row r="65" spans="2:23" x14ac:dyDescent="0.25">
      <c r="B65" s="5"/>
      <c r="C65" s="52"/>
      <c r="D65" s="5"/>
      <c r="E65" s="15"/>
      <c r="F65" s="46"/>
      <c r="G65" s="16"/>
      <c r="H65" s="46"/>
      <c r="I65" s="46"/>
      <c r="J65" s="5"/>
      <c r="K65" s="46"/>
      <c r="L65" s="5"/>
      <c r="M65" s="17"/>
      <c r="N65" s="17"/>
      <c r="O65" s="17"/>
      <c r="P65" s="17"/>
      <c r="Q65" s="17"/>
      <c r="R65" s="18"/>
      <c r="S65" s="19"/>
      <c r="U65" s="5"/>
      <c r="V65" s="5"/>
      <c r="W65" s="52"/>
    </row>
    <row r="66" spans="2:23" x14ac:dyDescent="0.25">
      <c r="B66" s="5"/>
      <c r="C66" s="57"/>
      <c r="D66" s="5"/>
      <c r="E66" s="15"/>
      <c r="F66" s="46"/>
      <c r="G66" s="37"/>
      <c r="H66" s="46"/>
      <c r="I66" s="46"/>
      <c r="J66" s="5"/>
      <c r="K66" s="46"/>
      <c r="L66" s="5"/>
      <c r="M66" s="38"/>
      <c r="N66" s="38"/>
      <c r="O66" s="38"/>
      <c r="P66" s="38"/>
      <c r="Q66" s="38"/>
      <c r="R66" s="39"/>
      <c r="S66" s="40"/>
      <c r="U66" s="5"/>
      <c r="V66" s="5"/>
      <c r="W66" s="57"/>
    </row>
    <row r="67" spans="2:23" x14ac:dyDescent="0.25">
      <c r="B67" s="5"/>
      <c r="C67" s="52"/>
      <c r="D67" s="5"/>
      <c r="E67" s="15"/>
      <c r="F67" s="46"/>
      <c r="G67" s="16"/>
      <c r="H67" s="46"/>
      <c r="I67" s="46"/>
      <c r="J67" s="5"/>
      <c r="K67" s="46"/>
      <c r="L67" s="5"/>
      <c r="M67" s="17"/>
      <c r="N67" s="17"/>
      <c r="O67" s="17"/>
      <c r="P67" s="17"/>
      <c r="Q67" s="17"/>
      <c r="R67" s="18"/>
      <c r="S67" s="19"/>
      <c r="U67" s="5"/>
      <c r="V67" s="5"/>
      <c r="W67" s="52"/>
    </row>
    <row r="68" spans="2:23" x14ac:dyDescent="0.25">
      <c r="B68" s="5"/>
      <c r="C68" s="52"/>
      <c r="D68" s="5"/>
      <c r="E68" s="15"/>
      <c r="F68" s="46"/>
      <c r="G68" s="16"/>
      <c r="H68" s="46"/>
      <c r="I68" s="46"/>
      <c r="J68" s="5"/>
      <c r="K68" s="46"/>
      <c r="L68" s="5"/>
      <c r="M68" s="17"/>
      <c r="N68" s="17"/>
      <c r="O68" s="17"/>
      <c r="P68" s="17"/>
      <c r="Q68" s="17"/>
      <c r="R68" s="18"/>
      <c r="S68" s="19"/>
      <c r="U68" s="5"/>
      <c r="V68" s="5"/>
      <c r="W68" s="52"/>
    </row>
    <row r="69" spans="2:23" x14ac:dyDescent="0.25">
      <c r="B69" s="5"/>
      <c r="C69" s="52"/>
      <c r="D69" s="5"/>
      <c r="E69" s="15"/>
      <c r="F69" s="46"/>
      <c r="G69" s="16"/>
      <c r="H69" s="46"/>
      <c r="I69" s="46"/>
      <c r="J69" s="5"/>
      <c r="K69" s="46"/>
      <c r="L69" s="5"/>
      <c r="M69" s="17"/>
      <c r="N69" s="17"/>
      <c r="O69" s="17"/>
      <c r="P69" s="17"/>
      <c r="Q69" s="17"/>
      <c r="R69" s="18"/>
      <c r="S69" s="19"/>
      <c r="U69" s="5"/>
      <c r="V69" s="5"/>
      <c r="W69" s="52"/>
    </row>
    <row r="70" spans="2:23" x14ac:dyDescent="0.25">
      <c r="B70" s="5"/>
      <c r="C70" s="52"/>
      <c r="D70" s="5"/>
      <c r="E70" s="15"/>
      <c r="F70" s="46"/>
      <c r="G70" s="16"/>
      <c r="H70" s="46"/>
      <c r="I70" s="46"/>
      <c r="J70" s="5"/>
      <c r="K70" s="46"/>
      <c r="L70" s="5"/>
      <c r="M70" s="17"/>
      <c r="N70" s="17"/>
      <c r="O70" s="17"/>
      <c r="P70" s="17"/>
      <c r="Q70" s="17"/>
      <c r="R70" s="18"/>
      <c r="S70" s="19"/>
      <c r="U70" s="5"/>
      <c r="V70" s="5"/>
      <c r="W70" s="52"/>
    </row>
    <row r="71" spans="2:23" x14ac:dyDescent="0.25">
      <c r="B71" s="5"/>
      <c r="C71" s="52"/>
      <c r="D71" s="5"/>
      <c r="E71" s="15"/>
      <c r="F71" s="46"/>
      <c r="G71" s="16"/>
      <c r="H71" s="46"/>
      <c r="I71" s="46"/>
      <c r="J71" s="5"/>
      <c r="K71" s="46"/>
      <c r="L71" s="5"/>
      <c r="M71" s="17"/>
      <c r="N71" s="17"/>
      <c r="O71" s="17"/>
      <c r="P71" s="17"/>
      <c r="Q71" s="17"/>
      <c r="R71" s="18"/>
      <c r="S71" s="19"/>
      <c r="U71" s="5"/>
      <c r="V71" s="5"/>
      <c r="W71" s="52"/>
    </row>
    <row r="72" spans="2:23" x14ac:dyDescent="0.25">
      <c r="B72" s="5"/>
      <c r="C72" s="52"/>
      <c r="D72" s="5"/>
      <c r="E72" s="15"/>
      <c r="F72" s="46"/>
      <c r="G72" s="16"/>
      <c r="H72" s="46"/>
      <c r="I72" s="46"/>
      <c r="J72" s="5"/>
      <c r="K72" s="46"/>
      <c r="L72" s="5"/>
      <c r="M72" s="17"/>
      <c r="N72" s="17"/>
      <c r="O72" s="17"/>
      <c r="P72" s="17"/>
      <c r="Q72" s="17"/>
      <c r="R72" s="18"/>
      <c r="S72" s="19"/>
      <c r="U72" s="5"/>
      <c r="V72" s="5"/>
      <c r="W72" s="52"/>
    </row>
    <row r="73" spans="2:23" x14ac:dyDescent="0.25">
      <c r="B73" s="5"/>
      <c r="C73" s="52"/>
      <c r="D73" s="5"/>
      <c r="E73" s="15"/>
      <c r="F73" s="46"/>
      <c r="G73" s="16"/>
      <c r="H73" s="46"/>
      <c r="I73" s="46"/>
      <c r="J73" s="5"/>
      <c r="K73" s="46"/>
      <c r="L73" s="5"/>
      <c r="M73" s="17"/>
      <c r="N73" s="17"/>
      <c r="O73" s="17"/>
      <c r="P73" s="17"/>
      <c r="Q73" s="17"/>
      <c r="R73" s="18"/>
      <c r="S73" s="19"/>
      <c r="U73" s="5"/>
      <c r="V73" s="5"/>
      <c r="W73" s="52"/>
    </row>
    <row r="74" spans="2:23" x14ac:dyDescent="0.25">
      <c r="B74" s="5"/>
      <c r="C74" s="52"/>
      <c r="D74" s="5"/>
      <c r="E74" s="15"/>
      <c r="F74" s="46"/>
      <c r="G74" s="16"/>
      <c r="H74" s="46"/>
      <c r="I74" s="46"/>
      <c r="J74" s="5"/>
      <c r="K74" s="46"/>
      <c r="L74" s="5"/>
      <c r="M74" s="17"/>
      <c r="N74" s="17"/>
      <c r="O74" s="17"/>
      <c r="P74" s="17"/>
      <c r="Q74" s="17"/>
      <c r="R74" s="18"/>
      <c r="S74" s="19"/>
      <c r="U74" s="5"/>
      <c r="V74" s="5"/>
      <c r="W74" s="52"/>
    </row>
    <row r="75" spans="2:23" x14ac:dyDescent="0.25">
      <c r="C75"/>
      <c r="D75" s="26"/>
      <c r="E75" s="1"/>
      <c r="F75" s="49"/>
      <c r="G75" s="1"/>
      <c r="I75" s="59"/>
      <c r="M75" s="51"/>
      <c r="N75" s="51"/>
      <c r="O75" s="51"/>
      <c r="P75" s="51"/>
      <c r="Q75" s="51"/>
      <c r="R75" s="32"/>
      <c r="S75" s="50"/>
      <c r="T75"/>
      <c r="V75" s="5"/>
      <c r="W75"/>
    </row>
    <row r="77" spans="2:23" x14ac:dyDescent="0.25">
      <c r="C77" s="52"/>
      <c r="E77" s="26"/>
      <c r="G77" s="27"/>
      <c r="M77" s="28"/>
      <c r="N77" s="28"/>
      <c r="O77" s="28"/>
      <c r="P77" s="28"/>
      <c r="Q77" s="28"/>
      <c r="R77" s="29"/>
      <c r="S77" s="19"/>
      <c r="W77" s="52"/>
    </row>
    <row r="78" spans="2:23" x14ac:dyDescent="0.25">
      <c r="B78" s="5"/>
      <c r="C78" s="52"/>
      <c r="D78" s="5"/>
      <c r="E78" s="15"/>
      <c r="F78" s="46"/>
      <c r="G78" s="16"/>
      <c r="H78" s="46"/>
      <c r="I78" s="46"/>
      <c r="J78" s="5"/>
      <c r="K78" s="46"/>
      <c r="L78" s="5"/>
      <c r="M78" s="17"/>
      <c r="N78" s="17"/>
      <c r="O78" s="17"/>
      <c r="P78" s="17"/>
      <c r="Q78" s="17"/>
      <c r="R78" s="18"/>
      <c r="S78" s="19"/>
      <c r="U78" s="5"/>
      <c r="V78" s="5"/>
      <c r="W78" s="52"/>
    </row>
    <row r="79" spans="2:23" x14ac:dyDescent="0.25">
      <c r="C79" s="52"/>
      <c r="E79" s="26"/>
      <c r="G79" s="27"/>
      <c r="M79" s="28"/>
      <c r="N79" s="28"/>
      <c r="O79" s="28"/>
      <c r="P79" s="28"/>
      <c r="Q79" s="28"/>
      <c r="R79" s="29"/>
      <c r="S79" s="19"/>
      <c r="W79" s="52"/>
    </row>
    <row r="80" spans="2:23" x14ac:dyDescent="0.25">
      <c r="B80" s="5"/>
      <c r="C80" s="52"/>
      <c r="D80" s="5"/>
      <c r="E80" s="15"/>
      <c r="F80" s="46"/>
      <c r="G80" s="16"/>
      <c r="H80" s="46"/>
      <c r="I80" s="46"/>
      <c r="J80" s="5"/>
      <c r="K80" s="46"/>
      <c r="L80" s="5"/>
      <c r="M80" s="17"/>
      <c r="N80" s="17"/>
      <c r="O80" s="17"/>
      <c r="P80" s="17"/>
      <c r="Q80" s="17"/>
      <c r="R80" s="18"/>
      <c r="S80" s="19"/>
      <c r="U80" s="5"/>
      <c r="V80" s="5"/>
      <c r="W80" s="52"/>
    </row>
    <row r="82" spans="2:23" x14ac:dyDescent="0.25">
      <c r="B82" s="5"/>
      <c r="C82" s="52"/>
      <c r="D82" s="5"/>
      <c r="E82" s="15"/>
      <c r="F82" s="46"/>
      <c r="G82" s="16"/>
      <c r="H82" s="46"/>
      <c r="I82" s="46"/>
      <c r="J82" s="5"/>
      <c r="K82" s="46"/>
      <c r="L82" s="5"/>
      <c r="M82" s="17"/>
      <c r="N82" s="17"/>
      <c r="O82" s="17"/>
      <c r="P82" s="17"/>
      <c r="Q82" s="17"/>
      <c r="R82" s="18"/>
      <c r="S82" s="19"/>
      <c r="U82" s="5"/>
      <c r="V82" s="5"/>
      <c r="W82" s="52"/>
    </row>
    <row r="83" spans="2:23" x14ac:dyDescent="0.25">
      <c r="B83" s="5"/>
      <c r="C83" s="52"/>
      <c r="D83" s="5"/>
      <c r="E83" s="15"/>
      <c r="F83" s="46"/>
      <c r="G83" s="16"/>
      <c r="H83" s="46"/>
      <c r="I83" s="46"/>
      <c r="J83" s="5"/>
      <c r="K83" s="46"/>
      <c r="L83" s="5"/>
      <c r="M83" s="17"/>
      <c r="N83" s="17"/>
      <c r="O83" s="17"/>
      <c r="P83" s="17"/>
      <c r="Q83" s="17"/>
      <c r="R83" s="18"/>
      <c r="S83" s="19"/>
      <c r="U83" s="5"/>
      <c r="V83" s="5"/>
      <c r="W83" s="52"/>
    </row>
    <row r="84" spans="2:23" x14ac:dyDescent="0.25">
      <c r="B84" s="5"/>
      <c r="C84" s="57"/>
      <c r="D84" s="5"/>
      <c r="E84" s="15"/>
      <c r="F84" s="46"/>
      <c r="G84" s="37"/>
      <c r="H84" s="46"/>
      <c r="I84" s="46"/>
      <c r="J84" s="5"/>
      <c r="K84" s="46"/>
      <c r="L84" s="5"/>
      <c r="M84" s="38"/>
      <c r="N84" s="38"/>
      <c r="O84" s="38"/>
      <c r="P84" s="38"/>
      <c r="Q84" s="38"/>
      <c r="R84" s="39"/>
      <c r="S84" s="40"/>
      <c r="U84" s="5"/>
      <c r="V84" s="5"/>
      <c r="W84" s="57"/>
    </row>
    <row r="85" spans="2:23" x14ac:dyDescent="0.25">
      <c r="B85" s="5"/>
      <c r="C85" s="57"/>
      <c r="D85" s="5"/>
      <c r="E85" s="15"/>
      <c r="F85" s="46"/>
      <c r="G85" s="37"/>
      <c r="H85" s="46"/>
      <c r="I85" s="46"/>
      <c r="J85" s="5"/>
      <c r="K85" s="46"/>
      <c r="L85" s="5"/>
      <c r="M85" s="38"/>
      <c r="N85" s="38"/>
      <c r="O85" s="38"/>
      <c r="P85" s="38"/>
      <c r="Q85" s="38"/>
      <c r="R85" s="39"/>
      <c r="S85" s="40"/>
      <c r="U85" s="5"/>
      <c r="V85" s="5"/>
      <c r="W85" s="57"/>
    </row>
    <row r="86" spans="2:23" x14ac:dyDescent="0.25">
      <c r="B86" s="5"/>
      <c r="C86" s="57"/>
      <c r="D86" s="5"/>
      <c r="E86" s="15"/>
      <c r="F86" s="46"/>
      <c r="G86" s="37"/>
      <c r="H86" s="46"/>
      <c r="I86" s="46"/>
      <c r="J86" s="5"/>
      <c r="K86" s="46"/>
      <c r="L86" s="5"/>
      <c r="M86" s="38"/>
      <c r="N86" s="38"/>
      <c r="O86" s="38"/>
      <c r="P86" s="38"/>
      <c r="Q86" s="38"/>
      <c r="R86" s="39"/>
      <c r="S86" s="40"/>
      <c r="U86" s="5"/>
      <c r="V86" s="5"/>
      <c r="W86" s="57"/>
    </row>
    <row r="87" spans="2:23" x14ac:dyDescent="0.25">
      <c r="B87" s="5"/>
      <c r="C87" s="52"/>
      <c r="D87" s="5"/>
      <c r="E87" s="15"/>
      <c r="F87" s="46"/>
      <c r="G87" s="16"/>
      <c r="H87" s="46"/>
      <c r="I87" s="46"/>
      <c r="J87" s="5"/>
      <c r="K87" s="46"/>
      <c r="L87" s="5"/>
      <c r="M87" s="17"/>
      <c r="N87" s="17"/>
      <c r="O87" s="17"/>
      <c r="P87" s="17"/>
      <c r="Q87" s="17"/>
      <c r="R87" s="18"/>
      <c r="S87" s="19"/>
      <c r="U87" s="5"/>
      <c r="V87" s="5"/>
      <c r="W87" s="52"/>
    </row>
    <row r="88" spans="2:23" x14ac:dyDescent="0.25">
      <c r="B88" s="5"/>
      <c r="C88" s="52"/>
      <c r="D88" s="5"/>
      <c r="E88" s="15"/>
      <c r="F88" s="46"/>
      <c r="G88" s="16"/>
      <c r="H88" s="46"/>
      <c r="I88" s="46"/>
      <c r="J88" s="5"/>
      <c r="K88" s="46"/>
      <c r="L88" s="5"/>
      <c r="M88" s="17"/>
      <c r="N88" s="17"/>
      <c r="O88" s="17"/>
      <c r="P88" s="17"/>
      <c r="Q88" s="17"/>
      <c r="R88" s="18"/>
      <c r="S88" s="19"/>
      <c r="U88" s="5"/>
      <c r="V88" s="5"/>
      <c r="W88" s="52"/>
    </row>
    <row r="89" spans="2:23" x14ac:dyDescent="0.25">
      <c r="B89" s="5"/>
      <c r="C89" s="52"/>
      <c r="D89" s="5"/>
      <c r="E89" s="15"/>
      <c r="F89" s="46"/>
      <c r="G89" s="16"/>
      <c r="H89" s="46"/>
      <c r="I89" s="46"/>
      <c r="J89" s="5"/>
      <c r="K89" s="46"/>
      <c r="L89" s="5"/>
      <c r="M89" s="17"/>
      <c r="N89" s="17"/>
      <c r="O89" s="17"/>
      <c r="P89" s="17"/>
      <c r="Q89" s="17"/>
      <c r="R89" s="18"/>
      <c r="S89" s="19"/>
      <c r="U89" s="5"/>
      <c r="V89" s="5"/>
      <c r="W89" s="52"/>
    </row>
    <row r="90" spans="2:23" x14ac:dyDescent="0.25">
      <c r="B90" s="5"/>
      <c r="C90" s="52"/>
      <c r="D90" s="5"/>
      <c r="E90" s="15"/>
      <c r="F90" s="46"/>
      <c r="G90" s="16"/>
      <c r="H90" s="46"/>
      <c r="I90" s="46"/>
      <c r="J90" s="5"/>
      <c r="K90" s="46"/>
      <c r="L90" s="5"/>
      <c r="M90" s="17"/>
      <c r="N90" s="17"/>
      <c r="O90" s="17"/>
      <c r="P90" s="17"/>
      <c r="Q90" s="17"/>
      <c r="R90" s="18"/>
      <c r="S90" s="19"/>
      <c r="U90" s="5"/>
      <c r="V90" s="5"/>
      <c r="W90" s="52"/>
    </row>
    <row r="91" spans="2:23" x14ac:dyDescent="0.25">
      <c r="B91" s="5"/>
      <c r="C91" s="52"/>
      <c r="D91" s="5"/>
      <c r="E91" s="15"/>
      <c r="F91" s="46"/>
      <c r="G91" s="16"/>
      <c r="H91" s="46"/>
      <c r="I91" s="46"/>
      <c r="J91" s="5"/>
      <c r="K91" s="46"/>
      <c r="L91" s="5"/>
      <c r="M91" s="17"/>
      <c r="N91" s="17"/>
      <c r="O91" s="17"/>
      <c r="P91" s="17"/>
      <c r="Q91" s="17"/>
      <c r="R91" s="18"/>
      <c r="S91" s="19"/>
      <c r="U91" s="5"/>
      <c r="V91" s="5"/>
      <c r="W91" s="52"/>
    </row>
    <row r="92" spans="2:23" x14ac:dyDescent="0.25">
      <c r="B92" s="5"/>
      <c r="C92" s="52"/>
      <c r="D92" s="5"/>
      <c r="E92" s="15"/>
      <c r="F92" s="46"/>
      <c r="G92" s="16"/>
      <c r="H92" s="46"/>
      <c r="I92" s="46"/>
      <c r="J92" s="5"/>
      <c r="K92" s="46"/>
      <c r="L92" s="5"/>
      <c r="M92" s="17"/>
      <c r="N92" s="17"/>
      <c r="O92" s="17"/>
      <c r="P92" s="17"/>
      <c r="Q92" s="17"/>
      <c r="R92" s="25"/>
      <c r="S92" s="19"/>
      <c r="U92" s="5"/>
      <c r="V92" s="5"/>
      <c r="W92" s="52"/>
    </row>
    <row r="93" spans="2:23" x14ac:dyDescent="0.25">
      <c r="B93" s="5"/>
      <c r="C93" s="52"/>
      <c r="D93" s="5"/>
      <c r="E93" s="15"/>
      <c r="F93" s="46"/>
      <c r="G93" s="16"/>
      <c r="H93" s="46"/>
      <c r="I93" s="46"/>
      <c r="J93" s="5"/>
      <c r="K93" s="46"/>
      <c r="L93" s="5"/>
      <c r="M93" s="17"/>
      <c r="N93" s="17"/>
      <c r="O93" s="17"/>
      <c r="P93" s="17"/>
      <c r="Q93" s="17"/>
      <c r="R93" s="25"/>
      <c r="S93" s="19"/>
      <c r="U93" s="5"/>
      <c r="V93" s="5"/>
      <c r="W93" s="52"/>
    </row>
    <row r="94" spans="2:23" x14ac:dyDescent="0.25">
      <c r="B94" s="5"/>
      <c r="C94" s="52"/>
      <c r="D94" s="5"/>
      <c r="E94" s="15"/>
      <c r="F94" s="46"/>
      <c r="G94" s="16"/>
      <c r="H94" s="46"/>
      <c r="I94" s="46"/>
      <c r="J94" s="5"/>
      <c r="K94" s="46"/>
      <c r="L94" s="5"/>
      <c r="M94" s="17"/>
      <c r="N94" s="17"/>
      <c r="O94" s="17"/>
      <c r="P94" s="17"/>
      <c r="Q94" s="17"/>
      <c r="R94" s="25"/>
      <c r="S94" s="19"/>
      <c r="U94" s="5"/>
      <c r="V94" s="5"/>
      <c r="W94" s="52"/>
    </row>
    <row r="96" spans="2:23" x14ac:dyDescent="0.25">
      <c r="B96" s="5"/>
      <c r="C96" s="52"/>
      <c r="D96" s="5"/>
      <c r="E96" s="15"/>
      <c r="F96" s="46"/>
      <c r="G96" s="16"/>
      <c r="H96" s="46"/>
      <c r="I96" s="46"/>
      <c r="J96" s="5"/>
      <c r="K96" s="46"/>
      <c r="L96" s="5"/>
      <c r="M96" s="17"/>
      <c r="N96" s="17"/>
      <c r="O96" s="17"/>
      <c r="P96" s="17"/>
      <c r="Q96" s="17"/>
      <c r="R96" s="25"/>
      <c r="S96" s="19"/>
      <c r="U96" s="5"/>
      <c r="V96" s="5"/>
      <c r="W96" s="52"/>
    </row>
    <row r="97" spans="2:23" x14ac:dyDescent="0.25">
      <c r="B97" s="5"/>
      <c r="C97" s="52"/>
      <c r="D97" s="5"/>
      <c r="E97" s="15"/>
      <c r="F97" s="46"/>
      <c r="G97" s="16"/>
      <c r="H97" s="46"/>
      <c r="I97" s="46"/>
      <c r="J97" s="5"/>
      <c r="K97" s="46"/>
      <c r="L97" s="5"/>
      <c r="M97" s="17"/>
      <c r="N97" s="17"/>
      <c r="O97" s="17"/>
      <c r="P97" s="17"/>
      <c r="Q97" s="17"/>
      <c r="R97" s="25"/>
      <c r="S97" s="19"/>
      <c r="U97" s="5"/>
      <c r="V97" s="5"/>
      <c r="W97" s="52"/>
    </row>
    <row r="98" spans="2:23" x14ac:dyDescent="0.25">
      <c r="B98" s="5"/>
      <c r="C98" s="52"/>
      <c r="D98" s="5"/>
      <c r="E98" s="15"/>
      <c r="F98" s="46"/>
      <c r="G98" s="16"/>
      <c r="H98" s="46"/>
      <c r="I98" s="46"/>
      <c r="J98" s="5"/>
      <c r="K98" s="46"/>
      <c r="L98" s="5"/>
      <c r="M98" s="17"/>
      <c r="N98" s="17"/>
      <c r="O98" s="17"/>
      <c r="P98" s="17"/>
      <c r="Q98" s="17"/>
      <c r="R98" s="18"/>
      <c r="S98" s="19"/>
      <c r="U98" s="5"/>
      <c r="V98" s="5"/>
      <c r="W98" s="52"/>
    </row>
    <row r="99" spans="2:23" x14ac:dyDescent="0.25">
      <c r="B99" s="5"/>
      <c r="C99" s="52"/>
      <c r="D99" s="5"/>
      <c r="E99" s="15"/>
      <c r="F99" s="46"/>
      <c r="G99" s="16"/>
      <c r="H99" s="46"/>
      <c r="I99" s="46"/>
      <c r="J99" s="5"/>
      <c r="K99" s="46"/>
      <c r="L99" s="5"/>
      <c r="M99" s="17"/>
      <c r="N99" s="17"/>
      <c r="O99" s="17"/>
      <c r="P99" s="17"/>
      <c r="Q99" s="17"/>
      <c r="R99" s="18"/>
      <c r="S99" s="19"/>
      <c r="U99" s="5"/>
      <c r="V99" s="5"/>
      <c r="W99" s="52"/>
    </row>
    <row r="100" spans="2:23" x14ac:dyDescent="0.25">
      <c r="B100" s="5"/>
      <c r="C100" s="52"/>
      <c r="D100" s="5"/>
      <c r="E100" s="15"/>
      <c r="F100" s="46"/>
      <c r="G100" s="16"/>
      <c r="H100" s="46"/>
      <c r="I100" s="46"/>
      <c r="J100" s="5"/>
      <c r="K100" s="46"/>
      <c r="L100" s="5"/>
      <c r="M100" s="17"/>
      <c r="N100" s="17"/>
      <c r="O100" s="17"/>
      <c r="P100" s="17"/>
      <c r="Q100" s="17"/>
      <c r="R100" s="18"/>
      <c r="S100" s="19"/>
      <c r="U100" s="5"/>
      <c r="V100" s="5"/>
      <c r="W100" s="52"/>
    </row>
    <row r="101" spans="2:23" x14ac:dyDescent="0.25">
      <c r="B101" s="5"/>
      <c r="C101" s="52"/>
      <c r="D101" s="5"/>
      <c r="E101" s="15"/>
      <c r="F101" s="46"/>
      <c r="G101" s="16"/>
      <c r="H101" s="46"/>
      <c r="I101" s="46"/>
      <c r="J101" s="5"/>
      <c r="K101" s="46"/>
      <c r="L101" s="5"/>
      <c r="M101" s="17"/>
      <c r="N101" s="17"/>
      <c r="O101" s="17"/>
      <c r="P101" s="17"/>
      <c r="Q101" s="17"/>
      <c r="R101" s="25"/>
      <c r="S101" s="19"/>
      <c r="U101" s="5"/>
      <c r="V101" s="5"/>
      <c r="W101" s="52"/>
    </row>
    <row r="102" spans="2:23" x14ac:dyDescent="0.25">
      <c r="B102" s="5"/>
      <c r="C102" s="52"/>
      <c r="D102" s="5"/>
      <c r="E102" s="15"/>
      <c r="F102" s="46"/>
      <c r="G102" s="16"/>
      <c r="H102" s="46"/>
      <c r="I102" s="46"/>
      <c r="J102" s="5"/>
      <c r="K102" s="46"/>
      <c r="L102" s="5"/>
      <c r="M102" s="17"/>
      <c r="N102" s="17"/>
      <c r="O102" s="17"/>
      <c r="P102" s="17"/>
      <c r="Q102" s="17"/>
      <c r="R102" s="25"/>
      <c r="S102" s="19"/>
      <c r="U102" s="5"/>
      <c r="V102" s="5"/>
      <c r="W102" s="52"/>
    </row>
    <row r="103" spans="2:23" x14ac:dyDescent="0.25">
      <c r="B103" s="5"/>
      <c r="C103" s="52"/>
      <c r="D103" s="5"/>
      <c r="E103" s="15"/>
      <c r="F103" s="46"/>
      <c r="G103" s="16"/>
      <c r="H103" s="46"/>
      <c r="I103" s="46"/>
      <c r="J103" s="5"/>
      <c r="K103" s="46"/>
      <c r="L103" s="5"/>
      <c r="M103" s="17"/>
      <c r="N103" s="17"/>
      <c r="O103" s="17"/>
      <c r="P103" s="17"/>
      <c r="Q103" s="17"/>
      <c r="R103" s="25"/>
      <c r="S103" s="19"/>
      <c r="U103" s="5"/>
      <c r="V103" s="5"/>
      <c r="W103" s="52"/>
    </row>
    <row r="104" spans="2:23" x14ac:dyDescent="0.25">
      <c r="B104" s="5"/>
      <c r="C104" s="52"/>
      <c r="D104" s="5"/>
      <c r="E104" s="15"/>
      <c r="F104" s="46"/>
      <c r="G104" s="16"/>
      <c r="H104" s="46"/>
      <c r="I104" s="46"/>
      <c r="J104" s="5"/>
      <c r="K104" s="46"/>
      <c r="L104" s="5"/>
      <c r="M104" s="17"/>
      <c r="N104" s="17"/>
      <c r="O104" s="17"/>
      <c r="P104" s="17"/>
      <c r="Q104" s="17"/>
      <c r="R104" s="25"/>
      <c r="S104" s="19"/>
      <c r="U104" s="5"/>
      <c r="V104" s="5"/>
      <c r="W104" s="52"/>
    </row>
    <row r="105" spans="2:23" x14ac:dyDescent="0.25">
      <c r="E105" s="26"/>
      <c r="G105" s="27"/>
      <c r="M105" s="28"/>
      <c r="N105" s="28"/>
      <c r="O105" s="28"/>
      <c r="P105" s="28"/>
      <c r="Q105" s="28"/>
      <c r="R105" s="29"/>
      <c r="S105" s="19"/>
      <c r="T105" s="52"/>
    </row>
    <row r="106" spans="2:23" x14ac:dyDescent="0.25">
      <c r="B106" s="5"/>
      <c r="C106" s="52"/>
      <c r="D106" s="5"/>
      <c r="E106" s="15"/>
      <c r="F106" s="46"/>
      <c r="G106" s="16"/>
      <c r="H106" s="46"/>
      <c r="I106" s="46"/>
      <c r="J106" s="5"/>
      <c r="K106" s="46"/>
      <c r="L106" s="5"/>
      <c r="M106" s="17"/>
      <c r="N106" s="17"/>
      <c r="O106" s="17"/>
      <c r="P106" s="17"/>
      <c r="Q106" s="17"/>
      <c r="R106" s="18"/>
      <c r="S106" s="19"/>
      <c r="T106" s="52"/>
      <c r="U106" s="5"/>
      <c r="V106" s="5"/>
      <c r="W106" s="52"/>
    </row>
    <row r="107" spans="2:23" x14ac:dyDescent="0.25">
      <c r="B107" s="5"/>
      <c r="C107" s="52"/>
      <c r="D107" s="5"/>
      <c r="E107" s="15"/>
      <c r="F107" s="46"/>
      <c r="G107" s="16"/>
      <c r="H107" s="46"/>
      <c r="I107" s="46"/>
      <c r="J107" s="5"/>
      <c r="K107" s="46"/>
      <c r="L107" s="5"/>
      <c r="M107" s="17"/>
      <c r="N107" s="17"/>
      <c r="O107" s="17"/>
      <c r="P107" s="17"/>
      <c r="Q107" s="17"/>
      <c r="R107" s="18"/>
      <c r="S107" s="19"/>
      <c r="U107" s="5"/>
      <c r="V107" s="5"/>
      <c r="W107" s="52"/>
    </row>
    <row r="108" spans="2:23" x14ac:dyDescent="0.25">
      <c r="B108" s="5"/>
      <c r="C108" s="52"/>
      <c r="D108" s="5"/>
      <c r="E108" s="15"/>
      <c r="F108" s="46"/>
      <c r="G108" s="16"/>
      <c r="H108" s="46"/>
      <c r="I108" s="46"/>
      <c r="J108" s="5"/>
      <c r="K108" s="46"/>
      <c r="L108" s="5"/>
      <c r="M108" s="17"/>
      <c r="N108" s="17"/>
      <c r="O108" s="17"/>
      <c r="P108" s="17"/>
      <c r="Q108" s="17"/>
      <c r="R108" s="25"/>
      <c r="S108" s="19"/>
      <c r="U108" s="5"/>
      <c r="V108" s="5"/>
      <c r="W108" s="52"/>
    </row>
    <row r="109" spans="2:23" x14ac:dyDescent="0.25">
      <c r="B109" s="5"/>
      <c r="C109" s="52"/>
      <c r="D109" s="5"/>
      <c r="E109" s="15"/>
      <c r="F109" s="46"/>
      <c r="G109" s="16"/>
      <c r="H109" s="46"/>
      <c r="I109" s="46"/>
      <c r="J109" s="5"/>
      <c r="K109" s="46"/>
      <c r="L109" s="5"/>
      <c r="M109" s="17"/>
      <c r="N109" s="17"/>
      <c r="O109" s="17"/>
      <c r="P109" s="17"/>
      <c r="Q109" s="17"/>
      <c r="R109" s="18"/>
      <c r="S109" s="19"/>
      <c r="U109" s="5"/>
      <c r="V109" s="5"/>
      <c r="W109" s="52"/>
    </row>
    <row r="110" spans="2:23" x14ac:dyDescent="0.25">
      <c r="B110" s="5"/>
      <c r="C110" s="52"/>
      <c r="D110" s="5"/>
      <c r="E110" s="15"/>
      <c r="F110" s="46"/>
      <c r="G110" s="16"/>
      <c r="H110" s="46"/>
      <c r="I110" s="46"/>
      <c r="J110" s="5"/>
      <c r="K110" s="46"/>
      <c r="L110" s="5"/>
      <c r="M110" s="17"/>
      <c r="N110" s="17"/>
      <c r="O110" s="17"/>
      <c r="P110" s="17"/>
      <c r="Q110" s="17"/>
      <c r="R110" s="18"/>
      <c r="S110" s="19"/>
      <c r="U110" s="5"/>
      <c r="V110" s="5"/>
      <c r="W110" s="52"/>
    </row>
    <row r="111" spans="2:23" x14ac:dyDescent="0.25">
      <c r="B111" s="5"/>
      <c r="C111" s="57"/>
      <c r="D111" s="5"/>
      <c r="E111" s="15"/>
      <c r="F111" s="46"/>
      <c r="G111" s="37"/>
      <c r="H111" s="46"/>
      <c r="I111" s="46"/>
      <c r="J111" s="5"/>
      <c r="K111" s="46"/>
      <c r="L111" s="5"/>
      <c r="M111" s="38"/>
      <c r="N111" s="38"/>
      <c r="O111" s="38"/>
      <c r="P111" s="38"/>
      <c r="Q111" s="38"/>
      <c r="R111" s="39"/>
      <c r="S111" s="40"/>
      <c r="U111" s="5"/>
      <c r="V111" s="5"/>
      <c r="W111" s="57"/>
    </row>
    <row r="112" spans="2:23" x14ac:dyDescent="0.25">
      <c r="B112" s="5"/>
      <c r="C112" s="52"/>
      <c r="D112" s="5"/>
      <c r="E112" s="15"/>
      <c r="F112" s="46"/>
      <c r="G112" s="16"/>
      <c r="H112" s="46"/>
      <c r="I112" s="46"/>
      <c r="J112" s="5"/>
      <c r="K112" s="46"/>
      <c r="L112" s="5"/>
      <c r="M112" s="17"/>
      <c r="N112" s="17"/>
      <c r="O112" s="17"/>
      <c r="P112" s="17"/>
      <c r="Q112" s="17"/>
      <c r="R112" s="18"/>
      <c r="S112" s="19"/>
      <c r="U112" s="5"/>
      <c r="V112" s="5"/>
      <c r="W112" s="52"/>
    </row>
    <row r="113" spans="2:23" x14ac:dyDescent="0.25">
      <c r="B113" s="5"/>
      <c r="C113" s="57"/>
      <c r="D113" s="5"/>
      <c r="E113" s="15"/>
      <c r="F113" s="46"/>
      <c r="G113" s="37"/>
      <c r="H113" s="46"/>
      <c r="I113" s="46"/>
      <c r="J113" s="5"/>
      <c r="K113" s="46"/>
      <c r="L113" s="5"/>
      <c r="M113" s="38"/>
      <c r="N113" s="38"/>
      <c r="O113" s="38"/>
      <c r="P113" s="38"/>
      <c r="Q113" s="38"/>
      <c r="R113" s="18"/>
      <c r="S113" s="19"/>
      <c r="U113" s="5"/>
      <c r="V113" s="5"/>
      <c r="W113" s="57"/>
    </row>
    <row r="114" spans="2:23" x14ac:dyDescent="0.25">
      <c r="B114" s="5"/>
      <c r="C114" s="52"/>
      <c r="D114" s="5"/>
      <c r="E114" s="15"/>
      <c r="F114" s="46"/>
      <c r="G114" s="16"/>
      <c r="H114" s="46"/>
      <c r="I114" s="46"/>
      <c r="J114" s="5"/>
      <c r="K114" s="46"/>
      <c r="L114" s="5"/>
      <c r="M114" s="17"/>
      <c r="N114" s="17"/>
      <c r="O114" s="17"/>
      <c r="P114" s="17"/>
      <c r="Q114" s="17"/>
      <c r="R114" s="18"/>
      <c r="S114" s="19"/>
      <c r="U114" s="5"/>
      <c r="V114" s="5"/>
      <c r="W114" s="52"/>
    </row>
    <row r="115" spans="2:23" x14ac:dyDescent="0.25">
      <c r="B115" s="5"/>
      <c r="C115" s="52"/>
      <c r="D115" s="5"/>
      <c r="E115" s="15"/>
      <c r="F115" s="46"/>
      <c r="G115" s="16"/>
      <c r="H115" s="46"/>
      <c r="I115" s="46"/>
      <c r="J115" s="5"/>
      <c r="K115" s="46"/>
      <c r="L115" s="5"/>
      <c r="M115" s="17"/>
      <c r="N115" s="17"/>
      <c r="O115" s="17"/>
      <c r="P115" s="17"/>
      <c r="Q115" s="17"/>
      <c r="R115" s="18"/>
      <c r="S115" s="19"/>
      <c r="U115" s="5"/>
      <c r="V115" s="5"/>
      <c r="W115" s="52"/>
    </row>
    <row r="116" spans="2:23" x14ac:dyDescent="0.25">
      <c r="B116" s="5"/>
      <c r="C116" s="57"/>
      <c r="D116" s="5"/>
      <c r="E116" s="15"/>
      <c r="F116" s="46"/>
      <c r="G116" s="37"/>
      <c r="H116" s="46"/>
      <c r="I116" s="46"/>
      <c r="J116" s="5"/>
      <c r="K116" s="46"/>
      <c r="L116" s="5"/>
      <c r="M116" s="38"/>
      <c r="N116" s="38"/>
      <c r="O116" s="38"/>
      <c r="P116" s="38"/>
      <c r="Q116" s="38"/>
      <c r="R116" s="39"/>
      <c r="S116" s="40"/>
      <c r="U116" s="5"/>
      <c r="V116" s="5"/>
      <c r="W116" s="57"/>
    </row>
    <row r="117" spans="2:23" x14ac:dyDescent="0.25">
      <c r="B117" s="5"/>
      <c r="C117" s="57"/>
      <c r="D117" s="5"/>
      <c r="E117" s="15"/>
      <c r="F117" s="46"/>
      <c r="G117" s="37"/>
      <c r="H117" s="46"/>
      <c r="I117" s="46"/>
      <c r="J117" s="5"/>
      <c r="K117" s="46"/>
      <c r="L117" s="5"/>
      <c r="M117" s="38"/>
      <c r="N117" s="38"/>
      <c r="O117" s="38"/>
      <c r="P117" s="38"/>
      <c r="Q117" s="38"/>
      <c r="R117" s="39"/>
      <c r="S117" s="40"/>
      <c r="U117" s="5"/>
      <c r="V117" s="5"/>
      <c r="W117" s="57"/>
    </row>
    <row r="118" spans="2:23" x14ac:dyDescent="0.25">
      <c r="B118" s="5"/>
      <c r="C118" s="52"/>
      <c r="D118" s="5"/>
      <c r="E118" s="15"/>
      <c r="F118" s="46"/>
      <c r="G118" s="16"/>
      <c r="H118" s="46"/>
      <c r="I118" s="46"/>
      <c r="J118" s="5"/>
      <c r="K118" s="46"/>
      <c r="L118" s="5"/>
      <c r="M118" s="17"/>
      <c r="N118" s="17"/>
      <c r="O118" s="17"/>
      <c r="P118" s="17"/>
      <c r="Q118" s="17"/>
      <c r="R118" s="25"/>
      <c r="S118" s="25"/>
      <c r="T118" s="25"/>
      <c r="U118" s="5"/>
      <c r="V118" s="5"/>
      <c r="W118" s="52"/>
    </row>
    <row r="119" spans="2:23" x14ac:dyDescent="0.25">
      <c r="B119" s="5"/>
      <c r="C119" s="52"/>
      <c r="D119" s="5"/>
      <c r="E119" s="15"/>
      <c r="F119" s="46"/>
      <c r="G119" s="16"/>
      <c r="H119" s="46"/>
      <c r="I119" s="46"/>
      <c r="J119" s="5"/>
      <c r="K119" s="46"/>
      <c r="L119" s="5"/>
      <c r="M119" s="17"/>
      <c r="N119" s="17"/>
      <c r="O119" s="17"/>
      <c r="P119" s="17"/>
      <c r="Q119" s="17"/>
      <c r="R119" s="25"/>
      <c r="S119" s="19"/>
      <c r="U119" s="5"/>
      <c r="V119" s="5"/>
      <c r="W119" s="52"/>
    </row>
    <row r="120" spans="2:23" x14ac:dyDescent="0.25">
      <c r="B120" s="5"/>
      <c r="C120" s="52"/>
      <c r="D120" s="5"/>
      <c r="E120" s="15"/>
      <c r="F120" s="46"/>
      <c r="G120" s="16"/>
      <c r="H120" s="46"/>
      <c r="I120" s="46"/>
      <c r="J120" s="5"/>
      <c r="K120" s="46"/>
      <c r="L120" s="5"/>
      <c r="M120" s="17"/>
      <c r="N120" s="17"/>
      <c r="O120" s="17"/>
      <c r="P120" s="17"/>
      <c r="Q120" s="17"/>
      <c r="R120" s="18"/>
      <c r="S120" s="19"/>
      <c r="U120" s="5"/>
      <c r="V120" s="5"/>
      <c r="W120" s="52"/>
    </row>
    <row r="121" spans="2:23" x14ac:dyDescent="0.25">
      <c r="B121" s="5"/>
      <c r="C121" s="52"/>
      <c r="D121" s="5"/>
      <c r="E121" s="15"/>
      <c r="F121" s="46"/>
      <c r="G121" s="16"/>
      <c r="H121" s="46"/>
      <c r="I121" s="46"/>
      <c r="J121" s="5"/>
      <c r="K121" s="46"/>
      <c r="L121" s="5"/>
      <c r="M121" s="17"/>
      <c r="N121" s="17"/>
      <c r="O121" s="17"/>
      <c r="P121" s="17"/>
      <c r="Q121" s="17"/>
      <c r="R121" s="18"/>
      <c r="S121" s="19"/>
      <c r="U121" s="5"/>
      <c r="V121" s="5"/>
      <c r="W121" s="52"/>
    </row>
    <row r="122" spans="2:23" x14ac:dyDescent="0.25">
      <c r="B122" s="5"/>
      <c r="C122" s="52"/>
      <c r="D122" s="5"/>
      <c r="E122" s="15"/>
      <c r="F122" s="46"/>
      <c r="G122" s="16"/>
      <c r="H122" s="46"/>
      <c r="I122" s="46"/>
      <c r="J122" s="5"/>
      <c r="K122" s="46"/>
      <c r="L122" s="5"/>
      <c r="M122" s="17"/>
      <c r="N122" s="17"/>
      <c r="O122" s="17"/>
      <c r="P122" s="17"/>
      <c r="Q122" s="17"/>
      <c r="R122" s="18"/>
      <c r="S122" s="19"/>
      <c r="U122" s="5"/>
      <c r="V122" s="5"/>
      <c r="W122" s="52"/>
    </row>
    <row r="123" spans="2:23" x14ac:dyDescent="0.25">
      <c r="B123" s="5"/>
      <c r="C123" s="52"/>
      <c r="D123" s="5"/>
      <c r="E123" s="15"/>
      <c r="F123" s="46"/>
      <c r="G123" s="16"/>
      <c r="H123" s="46"/>
      <c r="I123" s="46"/>
      <c r="J123" s="5"/>
      <c r="K123" s="46"/>
      <c r="L123" s="5"/>
      <c r="M123" s="17"/>
      <c r="N123" s="17"/>
      <c r="O123" s="17"/>
      <c r="P123" s="17"/>
      <c r="Q123" s="17"/>
      <c r="R123" s="18"/>
      <c r="S123" s="19"/>
      <c r="U123" s="5"/>
      <c r="V123" s="5"/>
      <c r="W123" s="52"/>
    </row>
    <row r="124" spans="2:23" x14ac:dyDescent="0.25">
      <c r="B124" s="5"/>
      <c r="C124" s="52"/>
      <c r="D124" s="5"/>
      <c r="E124" s="15"/>
      <c r="F124" s="46"/>
      <c r="G124" s="16"/>
      <c r="H124" s="46"/>
      <c r="I124" s="46"/>
      <c r="J124" s="5"/>
      <c r="K124" s="46"/>
      <c r="L124" s="5"/>
      <c r="M124" s="17"/>
      <c r="N124" s="17"/>
      <c r="O124" s="17"/>
      <c r="P124" s="17"/>
      <c r="Q124" s="17"/>
      <c r="R124" s="18"/>
      <c r="S124" s="19"/>
      <c r="U124" s="5"/>
      <c r="V124" s="5"/>
      <c r="W124" s="52"/>
    </row>
    <row r="125" spans="2:23" x14ac:dyDescent="0.25">
      <c r="B125" s="5"/>
      <c r="C125" s="52"/>
      <c r="D125" s="5"/>
      <c r="E125" s="15"/>
      <c r="F125" s="46"/>
      <c r="G125" s="16"/>
      <c r="H125" s="46"/>
      <c r="I125" s="46"/>
      <c r="J125" s="5"/>
      <c r="K125" s="46"/>
      <c r="L125" s="5"/>
      <c r="M125" s="17"/>
      <c r="N125" s="17"/>
      <c r="O125" s="17"/>
      <c r="P125" s="17"/>
      <c r="Q125" s="17"/>
      <c r="R125" s="18"/>
      <c r="S125" s="19"/>
      <c r="U125" s="5"/>
      <c r="V125" s="5"/>
      <c r="W125" s="52"/>
    </row>
    <row r="126" spans="2:23" x14ac:dyDescent="0.25">
      <c r="B126" s="5"/>
      <c r="C126" s="52"/>
      <c r="D126" s="5"/>
      <c r="E126" s="15"/>
      <c r="F126" s="46"/>
      <c r="G126" s="16"/>
      <c r="H126" s="46"/>
      <c r="I126" s="46"/>
      <c r="J126" s="5"/>
      <c r="K126" s="46"/>
      <c r="L126" s="5"/>
      <c r="M126" s="17"/>
      <c r="N126" s="17"/>
      <c r="O126" s="17"/>
      <c r="P126" s="17"/>
      <c r="Q126" s="17"/>
      <c r="R126" s="18"/>
      <c r="S126" s="19"/>
      <c r="U126" s="5"/>
      <c r="V126" s="5"/>
      <c r="W126" s="52"/>
    </row>
    <row r="127" spans="2:23" x14ac:dyDescent="0.25">
      <c r="B127" s="5"/>
      <c r="C127" s="52"/>
      <c r="D127" s="5"/>
      <c r="E127" s="15"/>
      <c r="F127" s="46"/>
      <c r="G127" s="16"/>
      <c r="H127" s="46"/>
      <c r="I127" s="46"/>
      <c r="J127" s="5"/>
      <c r="K127" s="46"/>
      <c r="L127" s="5"/>
      <c r="M127" s="17"/>
      <c r="N127" s="17"/>
      <c r="O127" s="17"/>
      <c r="P127" s="17"/>
      <c r="Q127" s="17"/>
      <c r="R127" s="18"/>
      <c r="S127" s="19"/>
      <c r="U127" s="5"/>
      <c r="V127" s="5"/>
      <c r="W127" s="52"/>
    </row>
    <row r="128" spans="2:23" x14ac:dyDescent="0.25">
      <c r="B128" s="5"/>
      <c r="C128" s="52"/>
      <c r="D128" s="5"/>
      <c r="E128" s="15"/>
      <c r="F128" s="46"/>
      <c r="G128" s="16"/>
      <c r="H128" s="46"/>
      <c r="I128" s="46"/>
      <c r="J128" s="5"/>
      <c r="K128" s="46"/>
      <c r="L128" s="5"/>
      <c r="M128" s="17"/>
      <c r="N128" s="17"/>
      <c r="O128" s="17"/>
      <c r="P128" s="17"/>
      <c r="Q128" s="17"/>
      <c r="R128" s="18"/>
      <c r="S128" s="19"/>
      <c r="U128" s="5"/>
      <c r="V128" s="5"/>
      <c r="W128" s="52"/>
    </row>
    <row r="129" spans="2:23" x14ac:dyDescent="0.25">
      <c r="B129" s="5"/>
      <c r="C129" s="52"/>
      <c r="D129" s="5"/>
      <c r="E129" s="15"/>
      <c r="F129" s="46"/>
      <c r="G129" s="16"/>
      <c r="H129" s="46"/>
      <c r="I129" s="46"/>
      <c r="J129" s="5"/>
      <c r="K129" s="46"/>
      <c r="L129" s="5"/>
      <c r="M129" s="17"/>
      <c r="N129" s="17"/>
      <c r="O129" s="17"/>
      <c r="P129" s="17"/>
      <c r="Q129" s="17"/>
      <c r="R129" s="18"/>
      <c r="S129" s="19"/>
      <c r="U129" s="5"/>
      <c r="V129" s="5"/>
      <c r="W129" s="52"/>
    </row>
    <row r="130" spans="2:23" x14ac:dyDescent="0.25">
      <c r="B130" s="42"/>
      <c r="C130" s="43"/>
      <c r="D130" s="2"/>
      <c r="E130" s="42"/>
      <c r="F130" s="43"/>
      <c r="G130" s="43"/>
      <c r="H130" s="43"/>
      <c r="I130" s="43"/>
      <c r="J130" s="43"/>
      <c r="K130" s="43"/>
      <c r="L130" s="42"/>
      <c r="M130" s="43"/>
      <c r="N130" s="43"/>
      <c r="O130" s="44"/>
      <c r="P130" s="44"/>
      <c r="Q130" s="44"/>
      <c r="R130" s="45"/>
      <c r="S130" s="43"/>
      <c r="U130" s="42"/>
      <c r="V130" s="42"/>
      <c r="W130" s="43"/>
    </row>
    <row r="131" spans="2:23" x14ac:dyDescent="0.25">
      <c r="B131" s="42"/>
      <c r="C131" s="43"/>
      <c r="D131" s="2"/>
      <c r="E131" s="42"/>
      <c r="F131" s="43"/>
      <c r="G131" s="43"/>
      <c r="H131" s="43"/>
      <c r="I131" s="43"/>
      <c r="J131" s="43"/>
      <c r="K131" s="43"/>
      <c r="L131" s="42"/>
      <c r="M131" s="43"/>
      <c r="N131" s="43"/>
      <c r="O131" s="44"/>
      <c r="P131" s="44"/>
      <c r="Q131" s="44"/>
      <c r="R131" s="45"/>
      <c r="S131" s="43"/>
      <c r="U131" s="42"/>
      <c r="V131" s="42"/>
      <c r="W131" s="43"/>
    </row>
    <row r="132" spans="2:23" x14ac:dyDescent="0.25">
      <c r="B132" s="42"/>
      <c r="C132" s="43"/>
      <c r="D132" s="2"/>
      <c r="E132" s="42"/>
      <c r="F132" s="43"/>
      <c r="G132" s="43"/>
      <c r="H132" s="43"/>
      <c r="I132" s="43"/>
      <c r="J132" s="43"/>
      <c r="K132" s="43"/>
      <c r="L132" s="42"/>
      <c r="M132" s="43"/>
      <c r="N132" s="43"/>
      <c r="O132" s="44"/>
      <c r="P132" s="44"/>
      <c r="Q132" s="44"/>
      <c r="R132" s="45"/>
      <c r="S132" s="43"/>
      <c r="U132" s="42"/>
      <c r="V132" s="42"/>
      <c r="W132" s="43"/>
    </row>
    <row r="133" spans="2:23" x14ac:dyDescent="0.25">
      <c r="B133" s="42"/>
      <c r="C133" s="43"/>
      <c r="D133" s="2"/>
      <c r="E133" s="42"/>
      <c r="F133" s="43"/>
      <c r="G133" s="43"/>
      <c r="H133" s="43"/>
      <c r="I133" s="43"/>
      <c r="J133" s="43"/>
      <c r="K133" s="43"/>
      <c r="L133" s="42"/>
      <c r="M133" s="43"/>
      <c r="N133" s="43"/>
      <c r="O133" s="44"/>
      <c r="P133" s="44"/>
      <c r="Q133" s="44"/>
      <c r="R133" s="45"/>
      <c r="S133" s="43"/>
      <c r="U133" s="42"/>
      <c r="V133" s="42"/>
      <c r="W133" s="43"/>
    </row>
    <row r="134" spans="2:23" x14ac:dyDescent="0.25">
      <c r="B134" s="42"/>
      <c r="C134" s="43"/>
      <c r="D134" s="2"/>
      <c r="E134" s="42"/>
      <c r="F134" s="43"/>
      <c r="G134" s="43"/>
      <c r="H134" s="43"/>
      <c r="I134" s="43"/>
      <c r="J134" s="43"/>
      <c r="K134" s="43"/>
      <c r="L134" s="42"/>
      <c r="M134" s="43"/>
      <c r="N134" s="43"/>
      <c r="O134" s="44"/>
      <c r="P134" s="44"/>
      <c r="Q134" s="44"/>
      <c r="R134" s="45"/>
      <c r="S134" s="43"/>
      <c r="U134" s="42"/>
      <c r="V134" s="42"/>
      <c r="W134" s="43"/>
    </row>
    <row r="135" spans="2:23" x14ac:dyDescent="0.25">
      <c r="B135" s="42"/>
      <c r="C135" s="43"/>
      <c r="D135" s="2"/>
      <c r="E135" s="42"/>
      <c r="F135" s="43"/>
      <c r="G135" s="43"/>
      <c r="H135" s="43"/>
      <c r="I135" s="43"/>
      <c r="J135" s="43"/>
      <c r="K135" s="43"/>
      <c r="L135" s="42"/>
      <c r="M135" s="43"/>
      <c r="N135" s="43"/>
      <c r="O135" s="44"/>
      <c r="P135" s="44"/>
      <c r="Q135" s="44"/>
      <c r="R135" s="45"/>
      <c r="S135" s="43"/>
      <c r="U135" s="42"/>
      <c r="V135" s="42"/>
      <c r="W135" s="43"/>
    </row>
    <row r="136" spans="2:23" x14ac:dyDescent="0.25">
      <c r="B136" s="5"/>
      <c r="C136" s="52"/>
      <c r="D136" s="5"/>
      <c r="E136" s="15"/>
      <c r="F136" s="46"/>
      <c r="G136" s="16"/>
      <c r="H136" s="46"/>
      <c r="I136" s="46"/>
      <c r="J136" s="5"/>
      <c r="K136" s="46"/>
      <c r="L136" s="5"/>
      <c r="M136" s="17"/>
      <c r="N136" s="17"/>
      <c r="O136" s="17"/>
      <c r="P136" s="17"/>
      <c r="Q136" s="17"/>
      <c r="R136" s="18"/>
      <c r="S136" s="19"/>
      <c r="U136" s="5"/>
      <c r="V136" s="5"/>
      <c r="W136" s="52"/>
    </row>
    <row r="137" spans="2:23" x14ac:dyDescent="0.25">
      <c r="B137" s="5"/>
      <c r="C137" s="52"/>
      <c r="D137" s="5"/>
      <c r="E137" s="15"/>
      <c r="F137" s="46"/>
      <c r="G137" s="16"/>
      <c r="H137" s="46"/>
      <c r="I137" s="46"/>
      <c r="J137" s="5"/>
      <c r="K137" s="46"/>
      <c r="L137" s="5"/>
      <c r="M137" s="17"/>
      <c r="N137" s="17"/>
      <c r="O137" s="17"/>
      <c r="P137" s="17"/>
      <c r="Q137" s="17"/>
      <c r="R137" s="18"/>
      <c r="S137" s="19"/>
      <c r="U137" s="5"/>
      <c r="V137" s="5"/>
      <c r="W137" s="52"/>
    </row>
    <row r="138" spans="2:23" x14ac:dyDescent="0.25">
      <c r="C138" s="54"/>
      <c r="G138" s="30"/>
      <c r="M138" s="31"/>
      <c r="N138" s="31"/>
      <c r="O138" s="31"/>
      <c r="P138" s="31"/>
      <c r="Q138" s="31"/>
      <c r="R138" s="32"/>
      <c r="S138" s="32"/>
      <c r="T138" s="54"/>
      <c r="W138" s="54"/>
    </row>
    <row r="139" spans="2:23" x14ac:dyDescent="0.25">
      <c r="C139" s="55"/>
      <c r="E139" s="26"/>
      <c r="G139" s="27"/>
      <c r="M139" s="28"/>
      <c r="N139" s="28"/>
      <c r="O139" s="28"/>
      <c r="P139" s="28"/>
      <c r="Q139" s="28"/>
      <c r="R139" s="29"/>
      <c r="S139" s="29"/>
      <c r="T139" s="55"/>
      <c r="W139" s="55"/>
    </row>
    <row r="144" spans="2:23" x14ac:dyDescent="0.25">
      <c r="C144" s="55"/>
      <c r="E144" s="26"/>
      <c r="G144" s="27"/>
      <c r="M144" s="28"/>
      <c r="N144" s="28"/>
      <c r="O144" s="28"/>
      <c r="P144" s="28"/>
      <c r="Q144" s="28"/>
      <c r="R144" s="29"/>
      <c r="S144" s="29"/>
      <c r="T144" s="55"/>
      <c r="W144" s="55"/>
    </row>
    <row r="145" spans="3:23" x14ac:dyDescent="0.25">
      <c r="C145" s="55"/>
      <c r="E145" s="26"/>
      <c r="G145" s="27"/>
      <c r="M145" s="28"/>
      <c r="N145" s="28"/>
      <c r="O145" s="28"/>
      <c r="P145" s="28"/>
      <c r="Q145" s="28"/>
      <c r="R145" s="29"/>
      <c r="S145" s="29"/>
      <c r="T145" s="55"/>
      <c r="W145" s="55"/>
    </row>
    <row r="146" spans="3:23" x14ac:dyDescent="0.25">
      <c r="C146" s="55"/>
      <c r="E146" s="26"/>
      <c r="G146" s="27"/>
      <c r="M146" s="28"/>
      <c r="N146" s="28"/>
      <c r="O146" s="28"/>
      <c r="P146" s="28"/>
      <c r="Q146" s="28"/>
      <c r="R146" s="29"/>
      <c r="S146" s="29"/>
      <c r="T146" s="55"/>
      <c r="W146" s="55"/>
    </row>
    <row r="147" spans="3:23" x14ac:dyDescent="0.25">
      <c r="C147" s="55"/>
      <c r="E147" s="26"/>
      <c r="G147" s="27"/>
      <c r="M147" s="28"/>
      <c r="N147" s="28"/>
      <c r="O147" s="28"/>
      <c r="P147" s="28"/>
      <c r="Q147" s="28"/>
      <c r="R147" s="29"/>
      <c r="S147" s="29"/>
      <c r="T147" s="55"/>
      <c r="W147" s="55"/>
    </row>
    <row r="149" spans="3:23" x14ac:dyDescent="0.25">
      <c r="C149" s="55"/>
      <c r="E149" s="26"/>
      <c r="G149" s="27"/>
      <c r="M149" s="28"/>
      <c r="N149" s="28"/>
      <c r="O149" s="28"/>
      <c r="P149" s="28"/>
      <c r="Q149" s="28"/>
      <c r="R149" s="29"/>
      <c r="S149" s="29"/>
      <c r="T149" s="55"/>
      <c r="W149" s="55"/>
    </row>
    <row r="150" spans="3:23" x14ac:dyDescent="0.25">
      <c r="C150" s="55"/>
      <c r="E150" s="26"/>
      <c r="G150" s="27"/>
      <c r="M150" s="28"/>
      <c r="N150" s="28"/>
      <c r="O150" s="28"/>
      <c r="P150" s="28"/>
      <c r="Q150" s="28"/>
      <c r="R150" s="29"/>
      <c r="S150" s="29"/>
      <c r="T150" s="55"/>
      <c r="W150" s="55"/>
    </row>
    <row r="152" spans="3:23" x14ac:dyDescent="0.25">
      <c r="C152" s="55"/>
      <c r="E152" s="26"/>
      <c r="G152" s="27"/>
      <c r="M152" s="28"/>
      <c r="N152" s="28"/>
      <c r="O152" s="28"/>
      <c r="P152" s="28"/>
      <c r="Q152" s="28"/>
      <c r="R152" s="29"/>
      <c r="S152" s="29"/>
      <c r="T152" s="55"/>
      <c r="W152" s="55"/>
    </row>
    <row r="153" spans="3:23" x14ac:dyDescent="0.25">
      <c r="C153" s="54"/>
      <c r="G153" s="30"/>
      <c r="M153" s="31"/>
      <c r="N153" s="31"/>
      <c r="O153" s="31"/>
      <c r="P153" s="31"/>
      <c r="Q153" s="31"/>
      <c r="R153" s="32"/>
      <c r="S153" s="32"/>
      <c r="T153" s="54"/>
      <c r="W153" s="54"/>
    </row>
    <row r="158" spans="3:23" x14ac:dyDescent="0.25">
      <c r="C158" s="55"/>
      <c r="E158" s="26"/>
      <c r="G158" s="27"/>
      <c r="M158" s="28"/>
      <c r="N158" s="28"/>
      <c r="O158" s="28"/>
      <c r="P158" s="28"/>
      <c r="Q158" s="28"/>
      <c r="R158" s="29"/>
      <c r="S158" s="29"/>
      <c r="T158" s="55"/>
      <c r="W158" s="55"/>
    </row>
    <row r="159" spans="3:23" x14ac:dyDescent="0.25">
      <c r="C159" s="55"/>
      <c r="E159" s="26"/>
      <c r="G159" s="27"/>
      <c r="M159" s="28"/>
      <c r="N159" s="28"/>
      <c r="O159" s="28"/>
      <c r="P159" s="28"/>
      <c r="Q159" s="28"/>
      <c r="R159" s="29"/>
      <c r="S159" s="29"/>
      <c r="T159" s="55"/>
      <c r="W159" s="55"/>
    </row>
    <row r="161" spans="3:23" x14ac:dyDescent="0.25">
      <c r="C161" s="55"/>
      <c r="E161" s="26"/>
      <c r="G161" s="27"/>
      <c r="M161" s="28"/>
      <c r="N161" s="28"/>
      <c r="O161" s="28"/>
      <c r="P161" s="28"/>
      <c r="Q161" s="28"/>
      <c r="R161" s="29"/>
      <c r="S161" s="29"/>
      <c r="T161" s="55"/>
      <c r="W161" s="55"/>
    </row>
    <row r="162" spans="3:23" x14ac:dyDescent="0.25">
      <c r="C162" s="55"/>
      <c r="E162" s="26"/>
      <c r="G162" s="27"/>
      <c r="M162" s="28"/>
      <c r="N162" s="28"/>
      <c r="O162" s="28"/>
      <c r="P162" s="28"/>
      <c r="Q162" s="28"/>
      <c r="R162" s="29"/>
      <c r="S162" s="29"/>
      <c r="T162" s="55"/>
      <c r="W162" s="55"/>
    </row>
    <row r="164" spans="3:23" x14ac:dyDescent="0.25">
      <c r="C164" s="55"/>
      <c r="E164" s="26"/>
      <c r="G164" s="27"/>
      <c r="M164" s="28"/>
      <c r="N164" s="28"/>
      <c r="O164" s="28"/>
      <c r="P164" s="28"/>
      <c r="Q164" s="28"/>
      <c r="R164" s="29"/>
      <c r="S164" s="29"/>
      <c r="T164" s="55"/>
      <c r="W164" s="55"/>
    </row>
    <row r="165" spans="3:23" ht="15.75" customHeight="1" x14ac:dyDescent="0.25">
      <c r="C165" s="55"/>
      <c r="E165" s="26"/>
      <c r="G165" s="27"/>
      <c r="M165" s="28"/>
      <c r="N165" s="28"/>
      <c r="O165" s="28"/>
      <c r="P165" s="28"/>
      <c r="Q165" s="28"/>
      <c r="R165" s="29"/>
      <c r="S165" s="29"/>
      <c r="T165" s="55"/>
      <c r="W165" s="55"/>
    </row>
    <row r="167" spans="3:23" x14ac:dyDescent="0.25">
      <c r="C167" s="55"/>
      <c r="E167" s="26"/>
      <c r="G167" s="27"/>
      <c r="M167" s="28"/>
      <c r="N167" s="28"/>
      <c r="O167" s="28"/>
      <c r="P167" s="28"/>
      <c r="Q167" s="28"/>
      <c r="R167" s="29"/>
      <c r="S167" s="29"/>
      <c r="T167" s="55"/>
      <c r="W167" s="55"/>
    </row>
    <row r="168" spans="3:23" x14ac:dyDescent="0.25">
      <c r="C168" s="55"/>
      <c r="E168" s="26"/>
      <c r="G168" s="27"/>
      <c r="M168" s="28"/>
      <c r="N168" s="28"/>
      <c r="O168" s="28"/>
      <c r="P168" s="28"/>
      <c r="Q168" s="28"/>
      <c r="R168" s="29"/>
      <c r="S168" s="29"/>
      <c r="T168" s="55"/>
      <c r="W168" s="55"/>
    </row>
    <row r="170" spans="3:23" x14ac:dyDescent="0.25">
      <c r="C170" s="55"/>
      <c r="E170" s="26"/>
      <c r="G170" s="27"/>
      <c r="M170" s="28"/>
      <c r="N170" s="28"/>
      <c r="O170" s="28"/>
      <c r="P170" s="28"/>
      <c r="Q170" s="28"/>
      <c r="R170" s="29"/>
      <c r="S170" s="29"/>
      <c r="T170" s="55"/>
      <c r="W170" s="55"/>
    </row>
    <row r="171" spans="3:23" x14ac:dyDescent="0.25">
      <c r="C171" s="55"/>
      <c r="E171" s="26"/>
      <c r="G171" s="27"/>
      <c r="M171" s="28"/>
      <c r="N171" s="28"/>
      <c r="O171" s="28"/>
      <c r="P171" s="28"/>
      <c r="Q171" s="28"/>
      <c r="R171" s="29"/>
      <c r="S171" s="29"/>
      <c r="T171" s="55"/>
      <c r="W171" s="55"/>
    </row>
  </sheetData>
  <mergeCells count="1">
    <mergeCell ref="B6:J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0416-4AB1-405A-A70C-A887CCC586F7}">
  <dimension ref="A1:G20"/>
  <sheetViews>
    <sheetView workbookViewId="0">
      <selection activeCell="F31" sqref="F31"/>
    </sheetView>
  </sheetViews>
  <sheetFormatPr defaultRowHeight="15" x14ac:dyDescent="0.25"/>
  <cols>
    <col min="1" max="1" width="17" customWidth="1"/>
    <col min="2" max="2" width="21.28515625" customWidth="1"/>
    <col min="6" max="6" width="17.140625" customWidth="1"/>
    <col min="7" max="7" width="20.140625" customWidth="1"/>
  </cols>
  <sheetData>
    <row r="1" spans="1:7" x14ac:dyDescent="0.25">
      <c r="A1" s="549" t="s">
        <v>540</v>
      </c>
      <c r="B1" s="549" t="s">
        <v>541</v>
      </c>
      <c r="F1" s="549" t="s">
        <v>540</v>
      </c>
      <c r="G1" s="549" t="s">
        <v>541</v>
      </c>
    </row>
    <row r="2" spans="1:7" x14ac:dyDescent="0.25">
      <c r="A2" s="550">
        <v>1</v>
      </c>
      <c r="B2" s="551">
        <f>A2*$B$20</f>
        <v>5800</v>
      </c>
      <c r="F2" s="550">
        <v>1</v>
      </c>
      <c r="G2" s="551">
        <f>F2*$G$20</f>
        <v>6200</v>
      </c>
    </row>
    <row r="3" spans="1:7" x14ac:dyDescent="0.25">
      <c r="A3" s="550">
        <v>1.5</v>
      </c>
      <c r="B3" s="551">
        <f t="shared" ref="B3:B17" si="0">A3*$B$20</f>
        <v>8700</v>
      </c>
      <c r="F3" s="550">
        <v>1.5</v>
      </c>
      <c r="G3" s="551">
        <f t="shared" ref="G3:G17" si="1">F3*$G$20</f>
        <v>9300</v>
      </c>
    </row>
    <row r="4" spans="1:7" x14ac:dyDescent="0.25">
      <c r="A4" s="550">
        <v>2</v>
      </c>
      <c r="B4" s="551">
        <f t="shared" si="0"/>
        <v>11600</v>
      </c>
      <c r="F4" s="550">
        <v>2</v>
      </c>
      <c r="G4" s="551">
        <f t="shared" si="1"/>
        <v>12400</v>
      </c>
    </row>
    <row r="5" spans="1:7" x14ac:dyDescent="0.25">
      <c r="A5" s="550">
        <v>2.5</v>
      </c>
      <c r="B5" s="551">
        <f t="shared" si="0"/>
        <v>14500</v>
      </c>
      <c r="F5" s="550">
        <v>2.5</v>
      </c>
      <c r="G5" s="551">
        <f t="shared" si="1"/>
        <v>15500</v>
      </c>
    </row>
    <row r="6" spans="1:7" x14ac:dyDescent="0.25">
      <c r="A6" s="550">
        <v>3</v>
      </c>
      <c r="B6" s="551">
        <f t="shared" si="0"/>
        <v>17400</v>
      </c>
      <c r="F6" s="550">
        <v>3</v>
      </c>
      <c r="G6" s="551">
        <f t="shared" si="1"/>
        <v>18600</v>
      </c>
    </row>
    <row r="7" spans="1:7" x14ac:dyDescent="0.25">
      <c r="A7" s="550">
        <v>4</v>
      </c>
      <c r="B7" s="551">
        <f t="shared" si="0"/>
        <v>23200</v>
      </c>
      <c r="F7" s="550">
        <v>4</v>
      </c>
      <c r="G7" s="551">
        <f t="shared" si="1"/>
        <v>24800</v>
      </c>
    </row>
    <row r="8" spans="1:7" x14ac:dyDescent="0.25">
      <c r="A8" s="550">
        <v>5</v>
      </c>
      <c r="B8" s="551">
        <f t="shared" si="0"/>
        <v>29000</v>
      </c>
      <c r="F8" s="550">
        <v>5</v>
      </c>
      <c r="G8" s="551">
        <f t="shared" si="1"/>
        <v>31000</v>
      </c>
    </row>
    <row r="9" spans="1:7" x14ac:dyDescent="0.25">
      <c r="A9" s="550">
        <v>7</v>
      </c>
      <c r="B9" s="551">
        <f t="shared" si="0"/>
        <v>40600</v>
      </c>
      <c r="F9" s="550">
        <v>7</v>
      </c>
      <c r="G9" s="551">
        <f t="shared" si="1"/>
        <v>43400</v>
      </c>
    </row>
    <row r="10" spans="1:7" x14ac:dyDescent="0.25">
      <c r="A10" s="550">
        <v>10</v>
      </c>
      <c r="B10" s="551">
        <f t="shared" si="0"/>
        <v>58000</v>
      </c>
      <c r="F10" s="550">
        <v>10</v>
      </c>
      <c r="G10" s="551">
        <f t="shared" si="1"/>
        <v>62000</v>
      </c>
    </row>
    <row r="11" spans="1:7" x14ac:dyDescent="0.25">
      <c r="A11" s="550">
        <v>15</v>
      </c>
      <c r="B11" s="551">
        <f t="shared" si="0"/>
        <v>87000</v>
      </c>
      <c r="F11" s="550">
        <v>15</v>
      </c>
      <c r="G11" s="551">
        <f t="shared" si="1"/>
        <v>93000</v>
      </c>
    </row>
    <row r="12" spans="1:7" x14ac:dyDescent="0.25">
      <c r="A12" s="550">
        <v>20</v>
      </c>
      <c r="B12" s="551">
        <f t="shared" si="0"/>
        <v>116000</v>
      </c>
      <c r="F12" s="550">
        <v>20</v>
      </c>
      <c r="G12" s="551">
        <f t="shared" si="1"/>
        <v>124000</v>
      </c>
    </row>
    <row r="13" spans="1:7" x14ac:dyDescent="0.25">
      <c r="A13" s="550">
        <v>25</v>
      </c>
      <c r="B13" s="551">
        <f t="shared" si="0"/>
        <v>145000</v>
      </c>
      <c r="F13" s="550">
        <v>25</v>
      </c>
      <c r="G13" s="551">
        <f t="shared" si="1"/>
        <v>155000</v>
      </c>
    </row>
    <row r="14" spans="1:7" x14ac:dyDescent="0.25">
      <c r="A14" s="550">
        <v>30</v>
      </c>
      <c r="B14" s="551">
        <f t="shared" si="0"/>
        <v>174000</v>
      </c>
      <c r="F14" s="550">
        <v>30</v>
      </c>
      <c r="G14" s="551">
        <f t="shared" si="1"/>
        <v>186000</v>
      </c>
    </row>
    <row r="15" spans="1:7" x14ac:dyDescent="0.25">
      <c r="A15" s="550">
        <v>40</v>
      </c>
      <c r="B15" s="551">
        <f t="shared" si="0"/>
        <v>232000</v>
      </c>
      <c r="F15" s="550">
        <v>40</v>
      </c>
      <c r="G15" s="551">
        <f t="shared" si="1"/>
        <v>248000</v>
      </c>
    </row>
    <row r="16" spans="1:7" x14ac:dyDescent="0.25">
      <c r="A16" s="550">
        <v>50</v>
      </c>
      <c r="B16" s="551">
        <f t="shared" si="0"/>
        <v>290000</v>
      </c>
      <c r="F16" s="550">
        <v>50</v>
      </c>
      <c r="G16" s="551">
        <f t="shared" si="1"/>
        <v>310000</v>
      </c>
    </row>
    <row r="17" spans="1:7" x14ac:dyDescent="0.25">
      <c r="A17" s="550">
        <v>100</v>
      </c>
      <c r="B17" s="551">
        <f t="shared" si="0"/>
        <v>580000</v>
      </c>
      <c r="F17" s="550">
        <v>100</v>
      </c>
      <c r="G17" s="551">
        <f t="shared" si="1"/>
        <v>620000</v>
      </c>
    </row>
    <row r="20" spans="1:7" x14ac:dyDescent="0.25">
      <c r="A20" t="s">
        <v>539</v>
      </c>
      <c r="B20" s="548">
        <v>5800</v>
      </c>
      <c r="F20" t="s">
        <v>539</v>
      </c>
      <c r="G20" s="548">
        <v>6200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25-26 TILLABLE MAP</vt:lpstr>
      <vt:lpstr>25-26 NON-TILLABLE MAP</vt:lpstr>
      <vt:lpstr>TILLABLE</vt:lpstr>
      <vt:lpstr>NON-TILLABLE</vt:lpstr>
      <vt:lpstr>SUMMARY OF RATES</vt:lpstr>
      <vt:lpstr>DEVELOPMENTAL</vt:lpstr>
      <vt:lpstr>Sheet2</vt:lpstr>
      <vt:lpstr>'25-26 NON-TILLABLE MAP'!Print_Area</vt:lpstr>
      <vt:lpstr>'25-26 TILLABLE MAP'!Print_Area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Gooch, Liz</dc:creator>
  <cp:lastModifiedBy>Fowler, Nathan</cp:lastModifiedBy>
  <cp:lastPrinted>2025-10-07T14:30:32Z</cp:lastPrinted>
  <dcterms:created xsi:type="dcterms:W3CDTF">2025-08-26T15:11:07Z</dcterms:created>
  <dcterms:modified xsi:type="dcterms:W3CDTF">2025-11-21T18:56:56Z</dcterms:modified>
  <cp:contentStatus/>
</cp:coreProperties>
</file>