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G:\PPT PRIVATE\Tax Year 2024\Personal Property Summary Reports\2024 PPSR ICs - Final\"/>
    </mc:Choice>
  </mc:AlternateContent>
  <xr:revisionPtr revIDLastSave="0" documentId="8_{DB40C18D-3541-4448-869B-9B555E8FB365}" xr6:coauthVersionLast="47" xr6:coauthVersionMax="47" xr10:uidLastSave="{00000000-0000-0000-0000-000000000000}"/>
  <workbookProtection workbookAlgorithmName="SHA-512" workbookHashValue="3wx8q4AhRocVBcMbl49W/NvObrLM2nsvbApX1AKB30dYFe/eaMDPetwovhcIhrTSxgIdRmSdJKQ2fbIOduf6yQ==" workbookSaltValue="H+tcmCdxL73XKWcUwQio6w==" workbookSpinCount="100000" lockStructure="1"/>
  <bookViews>
    <workbookView xWindow="28680" yWindow="-120" windowWidth="25440" windowHeight="15270" tabRatio="690" activeTab="3"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Co|Twp|City|Vlg'!$A$5:$F$5</definedName>
    <definedName name="_xlnm._FilterDatabase" localSheetId="4" hidden="1">'PP Values - Local Authorities'!$A$5:$F$5</definedName>
    <definedName name="_xlnm._FilterDatabase" localSheetId="3" hidden="1">'PP Values - SD|ISD|CC'!$A$5:$G$5</definedName>
    <definedName name="_xlnm.Print_Area" localSheetId="2">'PP Values - Co|Twp|City|Vlg'!$A$1:$V$7</definedName>
    <definedName name="_xlnm.Print_Area" localSheetId="4">'PP Values - Local Authorities'!$A$1:$V$8</definedName>
    <definedName name="_xlnm.Print_Area" localSheetId="3">'PP Values - SD|ISD|CC'!$A$1:$W$36</definedName>
    <definedName name="_xlnm.Print_Titles" localSheetId="6">Export!$3:$3</definedName>
    <definedName name="_xlnm.Print_Titles" localSheetId="1">'PP Value Change Summary'!$1:$4</definedName>
    <definedName name="_xlnm.Print_Titles" localSheetId="2">'PP Values - Co|Twp|City|Vlg'!$A:$F,'PP Values - Co|Twp|City|Vlg'!$1:$5</definedName>
    <definedName name="_xlnm.Print_Titles" localSheetId="4">'PP Values - Local Authorities'!$A:$F,'PP Values - Local Authorities'!$1:$5</definedName>
    <definedName name="_xlnm.Print_Titles" localSheetId="3">'PP Values - SD|ISD|CC'!$A:$G,'PP Values - SD|ISD|CC'!$1:$5</definedName>
    <definedName name="taxable_values">Export!$A$3:$AN$11</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Co|Twp|City|Vlg'!$68:$1048576,'PP Values - Co|Twp|City|Vlg'!$67:$67</definedName>
    <definedName name="Z_24B6AABC_262F_4330_867C_F34CCEB67A71_.wvu.Rows" localSheetId="4" hidden="1">'PP Values - Local Authorities'!$83:$1048576,'PP Values - Local Authorities'!$81:$82</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13" i="11" l="1"/>
  <c r="D3" i="23"/>
  <c r="AE11" i="35"/>
  <c r="I8" i="35"/>
  <c r="AL5" i="13"/>
  <c r="AM5" i="11"/>
  <c r="AL5" i="1"/>
  <c r="B1" i="13"/>
  <c r="B1" i="11"/>
  <c r="J4" i="35" s="1"/>
  <c r="B1" i="1"/>
  <c r="T11" i="35" l="1"/>
  <c r="AM10" i="35"/>
  <c r="AA10" i="35"/>
  <c r="O10" i="35"/>
  <c r="I9" i="35"/>
  <c r="AF11" i="35"/>
  <c r="AH9" i="35"/>
  <c r="V9" i="35"/>
  <c r="J9" i="35"/>
  <c r="AC8" i="35"/>
  <c r="Q8" i="35"/>
  <c r="AJ7" i="35"/>
  <c r="X7" i="35"/>
  <c r="L7" i="35"/>
  <c r="AE6" i="35"/>
  <c r="S6" i="35"/>
  <c r="Z5" i="35"/>
  <c r="N5" i="35"/>
  <c r="AG4" i="35"/>
  <c r="U4" i="35"/>
  <c r="N10" i="35"/>
  <c r="P8" i="35"/>
  <c r="AI7" i="35"/>
  <c r="W7" i="35"/>
  <c r="K7" i="35"/>
  <c r="AD6" i="35"/>
  <c r="R6" i="35"/>
  <c r="AK5" i="35"/>
  <c r="Y5" i="35"/>
  <c r="M5" i="35"/>
  <c r="AF4" i="35"/>
  <c r="T4" i="35"/>
  <c r="S11" i="35"/>
  <c r="R11" i="35"/>
  <c r="O8" i="35"/>
  <c r="AH7" i="35"/>
  <c r="V7" i="35"/>
  <c r="J7" i="35"/>
  <c r="AC6" i="35"/>
  <c r="Q6" i="35"/>
  <c r="AJ5" i="35"/>
  <c r="X5" i="35"/>
  <c r="L5" i="35"/>
  <c r="AE4" i="35"/>
  <c r="S4" i="35"/>
  <c r="AG9" i="35"/>
  <c r="M10" i="35"/>
  <c r="AJ10" i="35"/>
  <c r="N8" i="35"/>
  <c r="AG7" i="35"/>
  <c r="U7" i="35"/>
  <c r="AB6" i="35"/>
  <c r="P6" i="35"/>
  <c r="AI5" i="35"/>
  <c r="W5" i="35"/>
  <c r="K5" i="35"/>
  <c r="AD4" i="35"/>
  <c r="R4" i="35"/>
  <c r="U9" i="35"/>
  <c r="AA8" i="35"/>
  <c r="S9" i="35"/>
  <c r="AI10" i="35"/>
  <c r="R9" i="35"/>
  <c r="AK8" i="35"/>
  <c r="Y8" i="35"/>
  <c r="M8" i="35"/>
  <c r="AF7" i="35"/>
  <c r="T7" i="35"/>
  <c r="AM6" i="35"/>
  <c r="AA6" i="35"/>
  <c r="O6" i="35"/>
  <c r="AH5" i="35"/>
  <c r="V5" i="35"/>
  <c r="J5" i="35"/>
  <c r="AC4" i="35"/>
  <c r="Q4" i="35"/>
  <c r="AB8" i="35"/>
  <c r="AK10" i="35"/>
  <c r="AC11" i="35"/>
  <c r="AM11" i="35"/>
  <c r="V10" i="35"/>
  <c r="J10" i="35"/>
  <c r="AC9" i="35"/>
  <c r="Q9" i="35"/>
  <c r="AJ8" i="35"/>
  <c r="X8" i="35"/>
  <c r="L8" i="35"/>
  <c r="AE7" i="35"/>
  <c r="S7" i="35"/>
  <c r="Z6" i="35"/>
  <c r="N6" i="35"/>
  <c r="AG5" i="35"/>
  <c r="U5" i="35"/>
  <c r="AB4" i="35"/>
  <c r="P4" i="35"/>
  <c r="Z8" i="35"/>
  <c r="AA11" i="35"/>
  <c r="U10" i="35"/>
  <c r="W8" i="35"/>
  <c r="K8" i="35"/>
  <c r="AD7" i="35"/>
  <c r="R7" i="35"/>
  <c r="AK6" i="35"/>
  <c r="Y6" i="35"/>
  <c r="M6" i="35"/>
  <c r="AF5" i="35"/>
  <c r="T5" i="35"/>
  <c r="AM4" i="35"/>
  <c r="AA4" i="35"/>
  <c r="O4" i="35"/>
  <c r="Z10" i="35"/>
  <c r="I10" i="35"/>
  <c r="T9" i="35"/>
  <c r="L10" i="35"/>
  <c r="P11" i="35"/>
  <c r="AH10" i="35"/>
  <c r="AG10" i="35"/>
  <c r="AK11" i="35"/>
  <c r="Y11" i="35"/>
  <c r="M11" i="35"/>
  <c r="AF10" i="35"/>
  <c r="T10" i="35"/>
  <c r="AM9" i="35"/>
  <c r="AA9" i="35"/>
  <c r="O9" i="35"/>
  <c r="AH8" i="35"/>
  <c r="V8" i="35"/>
  <c r="J8" i="35"/>
  <c r="AC7" i="35"/>
  <c r="Q7" i="35"/>
  <c r="AJ6" i="35"/>
  <c r="X6" i="35"/>
  <c r="L6" i="35"/>
  <c r="AE5" i="35"/>
  <c r="S5" i="35"/>
  <c r="Z4" i="35"/>
  <c r="N4" i="35"/>
  <c r="AD11" i="35"/>
  <c r="AM8" i="35"/>
  <c r="X10" i="35"/>
  <c r="AB11" i="35"/>
  <c r="O11" i="35"/>
  <c r="AJ11" i="35"/>
  <c r="AE10" i="35"/>
  <c r="S10" i="35"/>
  <c r="Z9" i="35"/>
  <c r="N9" i="35"/>
  <c r="AG8" i="35"/>
  <c r="U8" i="35"/>
  <c r="AB7" i="35"/>
  <c r="P7" i="35"/>
  <c r="AI6" i="35"/>
  <c r="W6" i="35"/>
  <c r="K6" i="35"/>
  <c r="AD5" i="35"/>
  <c r="R5" i="35"/>
  <c r="AK4" i="35"/>
  <c r="Y4" i="35"/>
  <c r="M4" i="35"/>
  <c r="W10" i="35"/>
  <c r="Z11" i="35"/>
  <c r="AB9" i="35"/>
  <c r="L11" i="35"/>
  <c r="I5" i="35"/>
  <c r="AI11" i="35"/>
  <c r="W11" i="35"/>
  <c r="K11" i="35"/>
  <c r="AD10" i="35"/>
  <c r="R10" i="35"/>
  <c r="AK9" i="35"/>
  <c r="Y9" i="35"/>
  <c r="M9" i="35"/>
  <c r="AF8" i="35"/>
  <c r="T8" i="35"/>
  <c r="AM7" i="35"/>
  <c r="AA7" i="35"/>
  <c r="O7" i="35"/>
  <c r="AH6" i="35"/>
  <c r="V6" i="35"/>
  <c r="J6" i="35"/>
  <c r="AC5" i="35"/>
  <c r="Q5" i="35"/>
  <c r="AJ4" i="35"/>
  <c r="X4" i="35"/>
  <c r="L4" i="35"/>
  <c r="Y10" i="35"/>
  <c r="I11" i="35"/>
  <c r="AE9" i="35"/>
  <c r="AD9" i="35"/>
  <c r="P9" i="35"/>
  <c r="I4" i="35"/>
  <c r="I6" i="35"/>
  <c r="AH11" i="35"/>
  <c r="V11" i="35"/>
  <c r="J11" i="35"/>
  <c r="AC10" i="35"/>
  <c r="Q10" i="35"/>
  <c r="AJ9" i="35"/>
  <c r="X9" i="35"/>
  <c r="L9" i="35"/>
  <c r="AE8" i="35"/>
  <c r="S8" i="35"/>
  <c r="Z7" i="35"/>
  <c r="N7" i="35"/>
  <c r="AG6" i="35"/>
  <c r="U6" i="35"/>
  <c r="AB5" i="35"/>
  <c r="P5" i="35"/>
  <c r="AI4" i="35"/>
  <c r="W4" i="35"/>
  <c r="K4" i="35"/>
  <c r="AF9" i="35"/>
  <c r="Q11" i="35"/>
  <c r="K10" i="35"/>
  <c r="N11" i="35"/>
  <c r="AI8" i="35"/>
  <c r="X11" i="35"/>
  <c r="I7" i="35"/>
  <c r="AG11" i="35"/>
  <c r="U11" i="35"/>
  <c r="AB10" i="35"/>
  <c r="P10" i="35"/>
  <c r="AI9" i="35"/>
  <c r="W9" i="35"/>
  <c r="K9" i="35"/>
  <c r="AD8" i="35"/>
  <c r="R8" i="35"/>
  <c r="AK7" i="35"/>
  <c r="Y7" i="35"/>
  <c r="M7" i="35"/>
  <c r="AF6" i="35"/>
  <c r="T6" i="35"/>
  <c r="AM5" i="35"/>
  <c r="AA5" i="35"/>
  <c r="O5" i="35"/>
  <c r="AH4" i="35"/>
  <c r="V4" i="35"/>
  <c r="AE1" i="13"/>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13" i="11"/>
  <c r="U12" i="11"/>
  <c r="U11" i="11"/>
  <c r="U10" i="11"/>
  <c r="U9" i="11"/>
  <c r="U8" i="1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E4" i="23" l="1"/>
  <c r="AI5" i="1" l="1"/>
  <c r="AH5" i="1"/>
  <c r="AG5" i="1"/>
  <c r="AF5" i="1"/>
  <c r="AE5" i="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L11" i="35" s="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L5" i="35" s="1"/>
  <c r="AK8" i="11"/>
  <c r="AL6" i="35" s="1"/>
  <c r="AK9" i="11"/>
  <c r="AL7" i="35" s="1"/>
  <c r="AK10" i="11"/>
  <c r="AL8" i="35" s="1"/>
  <c r="AK11" i="11"/>
  <c r="AL9" i="35" s="1"/>
  <c r="AK12" i="11"/>
  <c r="AL10" i="35" s="1"/>
  <c r="AK6" i="11"/>
  <c r="AL4" i="35" s="1"/>
  <c r="M7" i="11" l="1"/>
  <c r="AM7" i="11" s="1"/>
  <c r="AN5" i="35" s="1"/>
  <c r="E6" i="23" s="1"/>
  <c r="M8" i="11"/>
  <c r="AM8" i="11" s="1"/>
  <c r="AN6" i="35" s="1"/>
  <c r="E7" i="23" s="1"/>
  <c r="M9" i="11"/>
  <c r="AM9" i="11" s="1"/>
  <c r="AN7" i="35" s="1"/>
  <c r="E8" i="23" s="1"/>
  <c r="M10" i="11"/>
  <c r="AM10" i="11" s="1"/>
  <c r="AN8" i="35" s="1"/>
  <c r="E9" i="23" s="1"/>
  <c r="M11" i="11"/>
  <c r="AM11" i="11" s="1"/>
  <c r="AN9" i="35" s="1"/>
  <c r="E10" i="23" s="1"/>
  <c r="M12" i="11"/>
  <c r="AM12" i="11" s="1"/>
  <c r="AN10" i="35" s="1"/>
  <c r="E11" i="23" s="1"/>
  <c r="M13" i="11"/>
  <c r="AM13" i="11" s="1"/>
  <c r="AN11" i="35" s="1"/>
  <c r="E12" i="23" s="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AN4" i="35" s="1"/>
  <c r="E5" i="23" s="1"/>
  <c r="B4" i="11" l="1"/>
  <c r="B4" i="13"/>
  <c r="AG4" i="1" l="1"/>
  <c r="AE4" i="1"/>
  <c r="A1" i="1" l="1"/>
  <c r="A1" i="11" l="1"/>
  <c r="A1" i="13" l="1"/>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tc={645FA0F7-2DAA-4BBC-8D3C-DB0778311A35}</author>
  </authors>
  <commentList>
    <comment ref="AF13" authorId="0" shapeId="0" xr:uid="{645FA0F7-2DAA-4BBC-8D3C-DB0778311A35}">
      <text>
        <t>[Threaded comment]
Your version of Excel allows you to read this threaded comment; however, any edits to it will get removed if the file is opened in a newer version of Excel. Learn more: https://go.microsoft.com/fwlink/?linkid=870924
Comment:
    Increased by $41,400 to reflect Midland County PPSR revision.</t>
      </text>
    </comment>
  </commentList>
</comments>
</file>

<file path=xl/sharedStrings.xml><?xml version="1.0" encoding="utf-8"?>
<sst xmlns="http://schemas.openxmlformats.org/spreadsheetml/2006/main" count="467" uniqueCount="237">
  <si>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</si>
  <si>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</si>
  <si>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</si>
  <si>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</si>
  <si>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</si>
  <si>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</si>
  <si>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</si>
  <si>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</si>
  <si>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</si>
  <si>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</si>
  <si>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</si>
  <si>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</si>
  <si>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</si>
  <si>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</si>
  <si>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</si>
  <si>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</si>
  <si>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</si>
  <si>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</si>
  <si>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</si>
  <si>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</si>
  <si>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</si>
  <si>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</si>
  <si>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</si>
  <si>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</si>
  <si>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</si>
  <si>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</si>
  <si>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</si>
  <si>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</si>
  <si>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</si>
  <si>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</si>
  <si>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</si>
  <si>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</si>
  <si>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</si>
  <si>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</si>
  <si>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</si>
  <si>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</si>
  <si>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</si>
  <si>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</si>
  <si>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Worksheet 3</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</si>
  <si>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</si>
  <si>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</si>
  <si>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</si>
  <si>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</si>
  <si>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</si>
  <si>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</si>
  <si>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</si>
  <si>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</si>
  <si>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</si>
  <si>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</si>
  <si>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</si>
  <si>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</si>
  <si>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</si>
  <si>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</si>
  <si>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</si>
  <si>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</si>
  <si>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</si>
  <si>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</si>
  <si>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</si>
  <si>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</si>
  <si>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</si>
  <si>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</si>
  <si>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</si>
  <si>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</si>
  <si>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</si>
  <si>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</si>
  <si>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</si>
  <si>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</si>
  <si>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</si>
  <si>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</si>
  <si>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</si>
  <si>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</si>
  <si>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</si>
  <si>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</si>
  <si>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County
Code</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</si>
  <si>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</si>
  <si>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</si>
  <si>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</si>
  <si>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</si>
  <si>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</si>
  <si>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</si>
  <si>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School District, Intermediate School District (ISD), 
or Community College</t>
  </si>
  <si>
    <t>Name of Local Authority</t>
  </si>
  <si>
    <r>
      <t xml:space="preserve"> 2024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</si>
  <si>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</si>
  <si>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</si>
  <si>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</si>
  <si>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</si>
  <si>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</si>
  <si>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</si>
  <si>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</si>
  <si>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</si>
  <si>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</si>
  <si>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</si>
  <si>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</si>
  <si>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</si>
  <si>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</si>
  <si>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</si>
  <si>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</si>
  <si>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</si>
  <si>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</si>
  <si>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</si>
  <si>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</si>
  <si>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</si>
  <si>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</si>
  <si>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</si>
  <si>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</si>
  <si>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</si>
  <si>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</si>
  <si>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</si>
  <si>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</si>
  <si>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</si>
  <si>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</si>
  <si>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</si>
  <si>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</si>
  <si>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</si>
  <si>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</si>
  <si>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</si>
  <si>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</si>
  <si>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</si>
  <si>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</si>
  <si>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</si>
  <si>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</si>
  <si>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</si>
  <si>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</si>
  <si>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</si>
  <si>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</si>
  <si>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</si>
  <si>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</si>
  <si>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</si>
  <si>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</si>
  <si>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</si>
  <si>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</si>
  <si>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</si>
  <si>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</si>
  <si>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</si>
  <si>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</si>
  <si>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</si>
  <si>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</si>
  <si>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</si>
  <si>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</si>
  <si>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</si>
  <si>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</si>
  <si>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</si>
  <si>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</si>
  <si>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</si>
  <si>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</si>
  <si>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</si>
  <si>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</si>
  <si>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</si>
  <si>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</si>
  <si>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</si>
  <si>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Due Date: June 7, 2024</t>
  </si>
  <si>
    <t>(Rev. 12/23)</t>
  </si>
  <si>
    <t>2024 Personal Property Inter-County Summary Report (PPSR-IC)</t>
  </si>
  <si>
    <t>Totals for Inter-County Municipalities</t>
  </si>
  <si>
    <t>For 2024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</si>
  <si>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</si>
  <si>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</si>
  <si>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</si>
  <si>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inter-county</t>
  </si>
  <si>
    <t>municipality (i.e. municipalities that exist in multiple counties). The 2024 PPSR-IC is to be used by the county for reporting</t>
  </si>
  <si>
    <t>these personal property taxable values.</t>
  </si>
  <si>
    <t>The county responsible for calculating the millage reduction fraction (MRF) is also responsible for compiling, and reporting</t>
  </si>
  <si>
    <t>to the Michigan Department of Treasury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</si>
  <si>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</si>
  <si>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</si>
  <si>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</si>
  <si>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</si>
  <si>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</si>
  <si>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</si>
  <si>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</si>
  <si>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If a municipality has been omitted from the PPSR-IC, please contact Treasury so that a revised copy of the PPSR-IC can</t>
  </si>
  <si>
    <t>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</si>
  <si>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</si>
  <si>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</si>
  <si>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</si>
  <si>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 as required</t>
  </si>
  <si>
    <t>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</si>
  <si>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</si>
  <si>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</si>
  <si>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2024,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</si>
  <si>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</si>
  <si>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</si>
  <si>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</si>
  <si>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2025. (See Form 5658 Information below.)</t>
    </r>
  </si>
  <si>
    <t>Modification of 2013, 2014, and 2015 Personal Property Taxable Values due to Reclassification</t>
  </si>
  <si>
    <t xml:space="preserve">For property that was classified in 2013, 2014, or 2015 as commercial personal or industrial personal,   </t>
  </si>
  <si>
    <t>but in 2024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</si>
  <si>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</si>
  <si>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</si>
  <si>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</si>
  <si>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</si>
  <si>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</si>
  <si>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</si>
  <si>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</si>
  <si>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</si>
  <si>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</si>
  <si>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2024 Personal Property Tax Reimbursement Calculations</t>
  </si>
  <si>
    <r>
      <t xml:space="preserve">no later than </t>
    </r>
    <r>
      <rPr>
        <b/>
        <sz val="11"/>
        <color theme="1"/>
        <rFont val="Calibri"/>
        <family val="2"/>
        <scheme val="minor"/>
      </rPr>
      <t>March 31, 2025</t>
    </r>
    <r>
      <rPr>
        <sz val="11"/>
        <color theme="1"/>
        <rFont val="Calibri"/>
        <family val="2"/>
        <scheme val="minor"/>
      </rPr>
      <t xml:space="preserve">. </t>
    </r>
  </si>
  <si>
    <t>To guarantee inclusion of the taxable value modifications in the calculation of the PPT reimbursements to be</t>
  </si>
  <si>
    <t>distributed in October 2024 and February 2025, Treasury must receive Form 5658 by June 7, 2024.</t>
  </si>
  <si>
    <t xml:space="preserve">If Treasury receives Form 5658 between June 7, 2024, and March 31, 2025, and the taxable value modifications </t>
  </si>
  <si>
    <t xml:space="preserve">are not included in the calculation of the PPT reimbursements distributed in October 2024 and February 2025, </t>
  </si>
  <si>
    <t>then they will be included in the calculation of the PPT reimbursements distributed in May 2025.</t>
  </si>
  <si>
    <t>3)</t>
  </si>
  <si>
    <t>Report 2024 Personal Property Taxable Values*</t>
  </si>
  <si>
    <r>
      <t xml:space="preserve">The 2024 personal property taxable values should be the taxable values </t>
    </r>
    <r>
      <rPr>
        <b/>
        <sz val="11"/>
        <rFont val="Calibri"/>
        <family val="2"/>
        <scheme val="minor"/>
      </rPr>
      <t>as of May 10, 2024</t>
    </r>
    <r>
      <rPr>
        <sz val="11"/>
        <rFont val="Calibri"/>
        <family val="2"/>
        <scheme val="minor"/>
      </rPr>
      <t xml:space="preserve">, unless the taxable </t>
    </r>
  </si>
  <si>
    <t>values have been modified due to a property reclassification, as required by the LCSA Act.</t>
  </si>
  <si>
    <t>Modification of 2024 Personal Property Taxable Value due to Reclassification</t>
  </si>
  <si>
    <t xml:space="preserve">For property that was classified in 2013, 2014, or 2015 as real or utility personal, but in 2024 is classified as </t>
  </si>
  <si>
    <t xml:space="preserve">commercial personal or industrial personal, complete the following: </t>
  </si>
  <si>
    <t xml:space="preserve">     (i) modify the 2024 taxable values by excluding the property's 2024 taxable values from the totals, and </t>
  </si>
  <si>
    <t xml:space="preserve">     (ii) record the modifications of the affected municipalities in the "2024 PERSONAL PROPERTY </t>
  </si>
  <si>
    <t xml:space="preserve">    RECLASSIFICATION" column.</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</si>
  <si>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</si>
  <si>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</si>
  <si>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</si>
  <si>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t xml:space="preserve">After the county equalization director has certified the 2024 PPSR-IC in the section below, the </t>
    </r>
    <r>
      <rPr>
        <i/>
        <sz val="11"/>
        <rFont val="Calibri"/>
        <family val="2"/>
        <scheme val="minor"/>
      </rPr>
      <t>PP Value Change Summary</t>
    </r>
  </si>
  <si>
    <t>worksheet will be populated with the 2024 personal property value change for each inter-county municipality.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</si>
  <si>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</si>
  <si>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2024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</si>
  <si>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</si>
  <si>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</si>
  <si>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</si>
  <si>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</si>
  <si>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</si>
  <si>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</si>
  <si>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Inter-County Summary Report.</t>
  </si>
  <si>
    <t>SUBMISSIONS</t>
  </si>
  <si>
    <r>
      <t xml:space="preserve">Please submit this Excel file by </t>
    </r>
    <r>
      <rPr>
        <b/>
        <sz val="11"/>
        <color theme="1"/>
        <rFont val="Calibri"/>
        <family val="2"/>
        <scheme val="minor"/>
      </rPr>
      <t>June 7, 2024</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</si>
  <si>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</si>
  <si>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</si>
  <si>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</si>
  <si>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</si>
  <si>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2024 PERSONAL PROPERTY VALUE CHANGE BY MUNICIPALITY IN SAGINAW COUNTY</t>
  </si>
  <si>
    <t>Denise Joseph</t>
  </si>
  <si>
    <t>989-790-5262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</si>
</sst>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8"/>
      <color theme="1"/>
      <name val="Calibri"/>
      <family val="2"/>
      <scheme val="minor"/>
    </font>
    <font>
      <b/>
      <sz val="13"/>
      <color theme="1"/>
      <name val="Calibri"/>
      <family val="2"/>
      <scheme val="minor"/>
    </font>
    <font>
      <sz val="8"/>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b/>
      <sz val="11"/>
      <name val="Calibri"/>
      <family val="2"/>
      <scheme val="minor"/>
    </font>
    <font>
      <sz val="10"/>
      <color theme="1"/>
      <name val="Calibri"/>
      <family val="2"/>
      <scheme val="minor"/>
    </font>
    <font>
      <i/>
      <sz val="11"/>
      <name val="Calibri"/>
      <family val="2"/>
      <scheme val="minor"/>
    </font>
    <font>
      <sz val="12"/>
      <name val="Calibri"/>
      <family val="2"/>
      <scheme val="minor"/>
    </font>
    <font>
      <sz val="11"/>
      <color theme="8"/>
      <name val="Calibri"/>
      <family val="2"/>
      <scheme val="minor"/>
    </font>
    <font>
      <sz val="9"/>
      <color indexed="81"/>
      <name val="Tahoma"/>
      <family val="2"/>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42">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12" fillId="2" borderId="0" xfId="0" applyFont="1" applyFill="1" applyProtection="1">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14" fillId="2" borderId="3" xfId="0" applyFont="1" applyFill="1" applyBorder="1" applyAlignment="1" applyProtection="1">
      <alignment horizontal="center"/>
      <protection hidden="1"/>
    </xf>
    <xf numFmtId="0" fontId="6" fillId="2" borderId="3" xfId="0" applyFont="1" applyFill="1" applyBorder="1" applyAlignment="1" applyProtection="1">
      <alignment horizontal="centerContinuous"/>
      <protection hidden="1"/>
    </xf>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6" fillId="3" borderId="0" xfId="0" applyFont="1" applyFill="1" applyAlignment="1" applyProtection="1">
      <alignment horizontal="centerContinuous"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165" fontId="0" fillId="2" borderId="0" xfId="0" applyNumberFormat="1" applyFill="1" applyAlignment="1" applyProtection="1">
      <alignment horizontal="center" vertical="top"/>
      <protection hidden="1"/>
    </xf>
    <xf numFmtId="0" fontId="17" fillId="2" borderId="7" xfId="0" applyFont="1"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8" fillId="2" borderId="10" xfId="0" applyFont="1" applyFill="1" applyBorder="1" applyAlignment="1" applyProtection="1">
      <alignment horizontal="right" indent="1"/>
      <protection hidden="1"/>
    </xf>
    <xf numFmtId="0" fontId="19"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7" xfId="0" applyFill="1" applyBorder="1" applyProtection="1">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0"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22" fillId="18" borderId="0" xfId="0" applyFont="1" applyFill="1" applyProtection="1">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2" fillId="18" borderId="0" xfId="0" applyFont="1" applyFill="1" applyAlignment="1" applyProtection="1">
      <alignment vertical="center"/>
      <protection hidden="1"/>
    </xf>
    <xf numFmtId="0" fontId="0" fillId="3" borderId="7" xfId="0" applyFill="1" applyBorder="1" applyProtection="1">
      <protection hidden="1"/>
    </xf>
    <xf numFmtId="0" fontId="0" fillId="3" borderId="8" xfId="0" applyFill="1" applyBorder="1" applyAlignment="1" applyProtection="1">
      <alignment vertical="center"/>
      <protection hidden="1"/>
    </xf>
    <xf numFmtId="0" fontId="5" fillId="3" borderId="8" xfId="0" applyFont="1" applyFill="1" applyBorder="1" applyAlignment="1" applyProtection="1">
      <alignment vertical="center"/>
      <protection hidden="1"/>
    </xf>
    <xf numFmtId="0" fontId="0" fillId="3" borderId="10" xfId="0" applyFill="1" applyBorder="1" applyProtection="1">
      <protection hidden="1"/>
    </xf>
    <xf numFmtId="0" fontId="0" fillId="3" borderId="1" xfId="0" applyFill="1" applyBorder="1" applyProtection="1">
      <protection hidden="1"/>
    </xf>
    <xf numFmtId="0" fontId="21"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0" fillId="3" borderId="2" xfId="0" applyFill="1" applyBorder="1" applyProtection="1">
      <protection hidden="1"/>
    </xf>
    <xf numFmtId="0" fontId="4" fillId="3" borderId="0" xfId="0" applyFont="1" applyFill="1" applyAlignment="1" applyProtection="1">
      <alignment vertical="center"/>
      <protection hidden="1"/>
    </xf>
    <xf numFmtId="0" fontId="0" fillId="3" borderId="6" xfId="0" applyFill="1" applyBorder="1" applyProtection="1">
      <protection hidden="1"/>
    </xf>
    <xf numFmtId="0" fontId="0" fillId="3" borderId="3" xfId="0" applyFill="1" applyBorder="1" applyAlignment="1" applyProtection="1">
      <alignment vertical="center"/>
      <protection hidden="1"/>
    </xf>
    <xf numFmtId="0" fontId="5" fillId="3" borderId="3" xfId="0" applyFont="1" applyFill="1" applyBorder="1" applyAlignment="1" applyProtection="1">
      <alignment vertical="center"/>
      <protection hidden="1"/>
    </xf>
    <xf numFmtId="0" fontId="0" fillId="3" borderId="4" xfId="0" applyFill="1" applyBorder="1" applyProtection="1">
      <protection hidden="1"/>
    </xf>
    <xf numFmtId="0" fontId="12" fillId="18" borderId="8" xfId="0" applyFont="1" applyFill="1" applyBorder="1" applyAlignment="1" applyProtection="1">
      <alignment vertical="center"/>
      <protection hidden="1"/>
    </xf>
    <xf numFmtId="0" fontId="22" fillId="18" borderId="0" xfId="0" applyFont="1" applyFill="1" applyAlignment="1" applyProtection="1">
      <alignment vertical="center"/>
      <protection hidden="1"/>
    </xf>
    <xf numFmtId="0" fontId="0" fillId="18" borderId="6" xfId="0" applyFill="1" applyBorder="1" applyProtection="1">
      <protection hidden="1"/>
    </xf>
    <xf numFmtId="0" fontId="12" fillId="18" borderId="3" xfId="0" applyFont="1" applyFill="1" applyBorder="1" applyAlignment="1" applyProtection="1">
      <alignment vertical="center"/>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5"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21" fillId="2" borderId="0" xfId="0" applyFont="1" applyFill="1" applyAlignment="1" applyProtection="1">
      <alignment horizontal="left" vertical="center"/>
      <protection hidden="1"/>
    </xf>
    <xf numFmtId="0" fontId="27"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27"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27"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0"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17"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protection hidden="1"/>
    </xf>
    <xf numFmtId="0" fontId="0" fillId="2" borderId="0" xfId="0" applyFill="1" applyAlignment="1" applyProtection="1">
      <alignment horizontal="left" vertical="center" indent="4"/>
      <protection hidden="1"/>
    </xf>
    <xf numFmtId="38" fontId="2" fillId="2" borderId="0" xfId="1" applyNumberFormat="1" applyFont="1" applyFill="1" applyProtection="1"/>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xf numFmtId="38" fontId="28" fillId="2" borderId="0" xfId="1" applyNumberFormat="1" applyFont="1" applyFill="1" applyProtection="1">
      <protection locked="0"/>
    </xf>
  </cellXfs>
  <cellStyles count="4">
    <cellStyle name="Comma" xfId="1" builtinId="3"/>
    <cellStyle name="Normal" xfId="0" builtinId="0"/>
    <cellStyle name="Normal 10" xfId="2" xr:uid="{00000000-0005-0000-0000-000002000000}"/>
    <cellStyle name="Normal 2" xfId="3" xr:uid="{00000000-0005-0000-0000-000003000000}"/>
  </cellStyles>
  <dxfs count="35">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4.pdf?rev=88c2e363a3ba401693d90e5a95e38b4f&amp;hash=7397DBA9A2151CA6B5D1550F1E5F3CFE"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131</xdr:row>
      <xdr:rowOff>38100</xdr:rowOff>
    </xdr:from>
    <xdr:to>
      <xdr:col>6</xdr:col>
      <xdr:colOff>363855</xdr:colOff>
      <xdr:row>132</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AC90639-3B58-41C8-ABC8-EB90A58995E0}"/>
            </a:ext>
          </a:extLst>
        </xdr:cNvPr>
        <xdr:cNvSpPr/>
      </xdr:nvSpPr>
      <xdr:spPr>
        <a:xfrm>
          <a:off x="1743075" y="25136475"/>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123</xdr:row>
      <xdr:rowOff>15240</xdr:rowOff>
    </xdr:from>
    <xdr:to>
      <xdr:col>6</xdr:col>
      <xdr:colOff>440055</xdr:colOff>
      <xdr:row>124</xdr:row>
      <xdr:rowOff>0</xdr:rowOff>
    </xdr:to>
    <xdr:sp macro="" textlink="">
      <xdr:nvSpPr>
        <xdr:cNvPr id="3" name="Rectangle 2">
          <a:extLst>
            <a:ext uri="{FF2B5EF4-FFF2-40B4-BE49-F238E27FC236}">
              <a16:creationId xmlns:a16="http://schemas.microsoft.com/office/drawing/2014/main" id="{F089945F-EB51-4759-94CC-B88F3510E46C}"/>
            </a:ext>
          </a:extLst>
        </xdr:cNvPr>
        <xdr:cNvSpPr/>
      </xdr:nvSpPr>
      <xdr:spPr>
        <a:xfrm>
          <a:off x="1819275" y="23589615"/>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302558</xdr:colOff>
      <xdr:row>48</xdr:row>
      <xdr:rowOff>22412</xdr:rowOff>
    </xdr:from>
    <xdr:to>
      <xdr:col>5</xdr:col>
      <xdr:colOff>207980</xdr:colOff>
      <xdr:row>48</xdr:row>
      <xdr:rowOff>161477</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3650EA6E-9289-4EF5-861D-E0E3A9838DAF}"/>
            </a:ext>
          </a:extLst>
        </xdr:cNvPr>
        <xdr:cNvSpPr/>
      </xdr:nvSpPr>
      <xdr:spPr>
        <a:xfrm>
          <a:off x="1988483" y="93092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291353</xdr:colOff>
      <xdr:row>60</xdr:row>
      <xdr:rowOff>22412</xdr:rowOff>
    </xdr:from>
    <xdr:to>
      <xdr:col>5</xdr:col>
      <xdr:colOff>196775</xdr:colOff>
      <xdr:row>60</xdr:row>
      <xdr:rowOff>161477</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D98D6C70-DE0A-4FFD-90A9-E4A0E1D3CCE2}"/>
            </a:ext>
          </a:extLst>
        </xdr:cNvPr>
        <xdr:cNvSpPr/>
      </xdr:nvSpPr>
      <xdr:spPr>
        <a:xfrm>
          <a:off x="1977278" y="115952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491154</xdr:colOff>
      <xdr:row>69</xdr:row>
      <xdr:rowOff>18602</xdr:rowOff>
    </xdr:from>
    <xdr:to>
      <xdr:col>8</xdr:col>
      <xdr:colOff>408005</xdr:colOff>
      <xdr:row>69</xdr:row>
      <xdr:rowOff>169097</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0FDFEA90-6852-4C94-A341-A35830379175}"/>
            </a:ext>
          </a:extLst>
        </xdr:cNvPr>
        <xdr:cNvSpPr/>
      </xdr:nvSpPr>
      <xdr:spPr>
        <a:xfrm>
          <a:off x="4348779" y="13305977"/>
          <a:ext cx="640751" cy="1504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266700</xdr:colOff>
      <xdr:row>123</xdr:row>
      <xdr:rowOff>28575</xdr:rowOff>
    </xdr:from>
    <xdr:to>
      <xdr:col>9</xdr:col>
      <xdr:colOff>673949</xdr:colOff>
      <xdr:row>124</xdr:row>
      <xdr:rowOff>9524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CC2ED035-CD67-4F75-A358-F66784AC68E1}"/>
            </a:ext>
          </a:extLst>
        </xdr:cNvPr>
        <xdr:cNvSpPr/>
      </xdr:nvSpPr>
      <xdr:spPr>
        <a:xfrm>
          <a:off x="4124325" y="23602950"/>
          <a:ext cx="1855049"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Yearling, Julia (TREASURY)" id="{B6B02D1C-5646-498F-9AA0-4DD97053201E}" userId="S::YearlingJ1@michigan.gov::4da48854-f212-48e8-890a-92d1ec0f7f0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F13" dT="2024-08-01T18:54:54.57" personId="{B6B02D1C-5646-498F-9AA0-4DD97053201E}" id="{645FA0F7-2DAA-4BBC-8D3C-DB0778311A35}">
    <text>Increased by $41,400 to reflect Midland County PPSR revision.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205"/>
  <sheetViews>
    <sheetView zoomScaleNormal="100" workbookViewId="0">
      <selection activeCell="L117" sqref="L117"/>
    </sheetView>
  </sheetViews>
  <sheetFormatPr defaultColWidth="0" defaultRowHeight="15" customHeight="1" zeroHeight="1" x14ac:dyDescent="0.25"/>
  <cols>
    <col min="1" max="1" width="3" style="1" customWidth="1"/>
    <col min="2" max="2" width="8.5703125" style="1" customWidth="1"/>
    <col min="3" max="3" width="2.85546875" style="1" customWidth="1"/>
    <col min="4" max="11" width="10.85546875" style="1" customWidth="1"/>
    <col min="12" max="12" width="15.7109375" style="1" customWidth="1"/>
    <col min="13" max="13" width="9.28515625" style="8" customWidth="1"/>
    <col min="14" max="14" width="8.5703125" style="1" customWidth="1"/>
    <col min="15" max="15" width="3" style="1" customWidth="1"/>
    <col min="16" max="16384" width="9.140625" hidden="1"/>
  </cols>
  <sheetData>
    <row r="1" spans="1:15" ht="15.75" x14ac:dyDescent="0.25">
      <c r="A1" s="34">
        <v>2024</v>
      </c>
      <c r="D1" s="119"/>
      <c r="E1" s="119"/>
      <c r="F1" s="119"/>
      <c r="G1" s="119"/>
      <c r="H1" s="119"/>
      <c r="I1" s="119"/>
      <c r="J1" s="119"/>
      <c r="K1" s="119"/>
      <c r="L1" s="119"/>
      <c r="M1" s="1"/>
      <c r="O1" s="138">
        <v>73</v>
      </c>
    </row>
    <row r="2" spans="1:15" ht="17.25" x14ac:dyDescent="0.3">
      <c r="B2" s="139" t="s">
        <v>150</v>
      </c>
      <c r="C2" s="140"/>
      <c r="D2" s="141"/>
      <c r="E2" s="141"/>
      <c r="F2" s="141"/>
      <c r="G2" s="141"/>
      <c r="H2" s="141"/>
      <c r="I2" s="141"/>
      <c r="J2" s="141"/>
      <c r="K2" s="141"/>
      <c r="L2" s="141"/>
      <c r="M2" s="140"/>
      <c r="N2" s="142" t="s">
        <v>151</v>
      </c>
    </row>
    <row r="3" spans="1:15" ht="15.75" x14ac:dyDescent="0.25">
      <c r="B3" s="143" t="s">
        <v>152</v>
      </c>
      <c r="D3" s="119"/>
      <c r="E3" s="119"/>
      <c r="F3" s="119"/>
      <c r="G3" s="119"/>
      <c r="H3" s="119"/>
      <c r="I3" s="119"/>
      <c r="J3" s="119"/>
      <c r="K3" s="119"/>
      <c r="L3" s="119"/>
      <c r="M3" s="1"/>
      <c r="N3" s="144"/>
    </row>
    <row r="4" spans="1:15" ht="18.75" x14ac:dyDescent="0.25">
      <c r="B4" s="145" t="s">
        <v>153</v>
      </c>
      <c r="C4" s="121"/>
      <c r="D4" s="121"/>
      <c r="E4" s="121"/>
      <c r="F4" s="121"/>
      <c r="G4" s="121"/>
      <c r="H4" s="121"/>
      <c r="I4" s="121"/>
      <c r="J4" s="121"/>
      <c r="K4" s="121"/>
      <c r="L4" s="121"/>
      <c r="M4" s="121"/>
      <c r="N4" s="146"/>
    </row>
    <row r="5" spans="1:15" ht="18.75" x14ac:dyDescent="0.25">
      <c r="B5" s="145" t="s">
        <v>154</v>
      </c>
      <c r="C5" s="121"/>
      <c r="D5" s="121"/>
      <c r="E5" s="121"/>
      <c r="F5" s="121"/>
      <c r="G5" s="121"/>
      <c r="H5" s="121"/>
      <c r="I5" s="121"/>
      <c r="J5" s="121"/>
      <c r="K5" s="121"/>
      <c r="L5" s="121"/>
      <c r="M5" s="121"/>
      <c r="N5" s="146"/>
    </row>
    <row r="6" spans="1:15" ht="15" customHeight="1" x14ac:dyDescent="0.25">
      <c r="B6" s="147" t="s">
        <v>155</v>
      </c>
      <c r="C6" s="122"/>
      <c r="D6" s="122"/>
      <c r="E6" s="122"/>
      <c r="F6" s="122"/>
      <c r="G6" s="122"/>
      <c r="H6" s="122"/>
      <c r="I6" s="122"/>
      <c r="J6" s="122"/>
      <c r="K6" s="122"/>
      <c r="L6" s="122"/>
      <c r="M6" s="122"/>
      <c r="N6" s="148"/>
    </row>
    <row r="7" spans="1:15" ht="15" customHeight="1" x14ac:dyDescent="0.25">
      <c r="B7" s="149" t="s">
        <v>156</v>
      </c>
      <c r="C7" s="122"/>
      <c r="D7" s="122"/>
      <c r="E7" s="122"/>
      <c r="F7" s="122"/>
      <c r="G7" s="122"/>
      <c r="H7" s="122"/>
      <c r="I7" s="122"/>
      <c r="J7" s="122"/>
      <c r="K7" s="122"/>
      <c r="L7" s="122"/>
      <c r="M7" s="122"/>
      <c r="N7" s="148"/>
    </row>
    <row r="8" spans="1:15" ht="15" customHeight="1" x14ac:dyDescent="0.25">
      <c r="B8" s="150"/>
      <c r="D8" s="119"/>
      <c r="E8" s="119"/>
      <c r="F8" s="119"/>
      <c r="G8" s="119"/>
      <c r="H8" s="119"/>
      <c r="I8" s="119"/>
      <c r="J8" s="119"/>
      <c r="K8" s="119"/>
      <c r="L8" s="119"/>
      <c r="M8" s="1"/>
      <c r="N8" s="144"/>
    </row>
    <row r="9" spans="1:15" ht="15" customHeight="1" x14ac:dyDescent="0.25">
      <c r="B9" s="147" t="s">
        <v>157</v>
      </c>
      <c r="C9" s="122"/>
      <c r="D9" s="122"/>
      <c r="E9" s="122"/>
      <c r="F9" s="122"/>
      <c r="G9" s="122"/>
      <c r="H9" s="122"/>
      <c r="I9" s="122"/>
      <c r="J9" s="122"/>
      <c r="K9" s="122"/>
      <c r="L9" s="122"/>
      <c r="M9" s="122"/>
      <c r="N9" s="148"/>
    </row>
    <row r="10" spans="1:15" ht="15" customHeight="1" x14ac:dyDescent="0.25">
      <c r="B10" s="150"/>
      <c r="C10" s="119"/>
      <c r="D10" s="119"/>
      <c r="E10" s="119"/>
      <c r="F10" s="119"/>
      <c r="G10" s="119"/>
      <c r="H10" s="119"/>
      <c r="I10" s="119"/>
      <c r="J10" s="119"/>
      <c r="K10" s="119"/>
      <c r="L10" s="119"/>
      <c r="M10" s="1"/>
      <c r="N10" s="144"/>
    </row>
    <row r="11" spans="1:15" ht="15" customHeight="1" x14ac:dyDescent="0.25">
      <c r="B11" s="150"/>
      <c r="C11" s="151" t="s">
        <v>158</v>
      </c>
      <c r="D11" s="119"/>
      <c r="E11" s="119"/>
      <c r="F11" s="119"/>
      <c r="G11" s="119"/>
      <c r="H11" s="119"/>
      <c r="I11" s="119"/>
      <c r="J11" s="119"/>
      <c r="K11" s="119"/>
      <c r="L11" s="119"/>
      <c r="M11" s="1"/>
      <c r="N11" s="144"/>
    </row>
    <row r="12" spans="1:15" ht="15" customHeight="1" x14ac:dyDescent="0.25">
      <c r="B12" s="150"/>
      <c r="C12" s="151" t="s">
        <v>159</v>
      </c>
      <c r="D12" s="119"/>
      <c r="E12" s="119"/>
      <c r="F12" s="119"/>
      <c r="G12" s="119"/>
      <c r="H12" s="119"/>
      <c r="I12" s="119"/>
      <c r="J12" s="119"/>
      <c r="K12" s="119"/>
      <c r="L12" s="119"/>
      <c r="M12" s="1"/>
      <c r="N12" s="144"/>
    </row>
    <row r="13" spans="1:15" ht="15" customHeight="1" x14ac:dyDescent="0.25">
      <c r="B13" s="150"/>
      <c r="C13" s="151" t="s">
        <v>160</v>
      </c>
      <c r="D13" s="151"/>
      <c r="E13" s="151"/>
      <c r="F13" s="151"/>
      <c r="G13" s="151"/>
      <c r="H13" s="151"/>
      <c r="I13" s="151"/>
      <c r="J13" s="151"/>
      <c r="K13" s="151"/>
      <c r="L13" s="151"/>
      <c r="M13" s="1"/>
      <c r="N13" s="144"/>
    </row>
    <row r="14" spans="1:15" ht="15" customHeight="1" x14ac:dyDescent="0.25">
      <c r="B14" s="150"/>
      <c r="C14" s="151" t="s">
        <v>161</v>
      </c>
      <c r="D14" s="151"/>
      <c r="E14" s="151"/>
      <c r="F14" s="151"/>
      <c r="G14" s="151"/>
      <c r="H14" s="151"/>
      <c r="I14" s="151"/>
      <c r="J14" s="151"/>
      <c r="K14" s="151"/>
      <c r="L14" s="151"/>
      <c r="M14" s="1"/>
      <c r="N14" s="144"/>
    </row>
    <row r="15" spans="1:15" ht="15" customHeight="1" x14ac:dyDescent="0.25">
      <c r="B15" s="150"/>
      <c r="C15" s="151"/>
      <c r="D15" s="151"/>
      <c r="E15" s="151"/>
      <c r="F15" s="151"/>
      <c r="G15" s="151"/>
      <c r="H15" s="151"/>
      <c r="I15" s="151"/>
      <c r="J15" s="151"/>
      <c r="K15" s="151"/>
      <c r="L15" s="151"/>
      <c r="M15" s="1"/>
      <c r="N15" s="144"/>
    </row>
    <row r="16" spans="1:15" ht="15" customHeight="1" x14ac:dyDescent="0.25">
      <c r="B16" s="150"/>
      <c r="C16" s="151" t="s">
        <v>162</v>
      </c>
      <c r="D16" s="151"/>
      <c r="E16" s="151"/>
      <c r="F16" s="151"/>
      <c r="G16" s="151"/>
      <c r="H16" s="151"/>
      <c r="I16" s="151"/>
      <c r="J16" s="151"/>
      <c r="K16" s="151"/>
      <c r="L16" s="151"/>
      <c r="M16" s="1"/>
      <c r="N16" s="144"/>
    </row>
    <row r="17" spans="2:14" ht="15" customHeight="1" x14ac:dyDescent="0.25">
      <c r="B17" s="150"/>
      <c r="C17" s="151" t="s">
        <v>163</v>
      </c>
      <c r="D17" s="151"/>
      <c r="E17" s="151"/>
      <c r="F17" s="151"/>
      <c r="G17" s="151"/>
      <c r="H17" s="151"/>
      <c r="I17" s="151"/>
      <c r="J17" s="151"/>
      <c r="K17" s="151"/>
      <c r="L17" s="151"/>
      <c r="M17" s="1"/>
      <c r="N17" s="144"/>
    </row>
    <row r="18" spans="2:14" ht="15" customHeight="1" x14ac:dyDescent="0.25">
      <c r="B18" s="150"/>
      <c r="C18" s="151"/>
      <c r="D18" s="151"/>
      <c r="E18" s="151"/>
      <c r="F18" s="151"/>
      <c r="G18" s="151"/>
      <c r="H18" s="151"/>
      <c r="I18" s="151"/>
      <c r="J18" s="151"/>
      <c r="K18" s="151"/>
      <c r="L18" s="151"/>
      <c r="M18" s="1"/>
      <c r="N18" s="144"/>
    </row>
    <row r="19" spans="2:14" ht="15" customHeight="1" x14ac:dyDescent="0.25">
      <c r="B19" s="152"/>
      <c r="C19" s="153"/>
      <c r="D19" s="153"/>
      <c r="E19" s="153"/>
      <c r="F19" s="153"/>
      <c r="G19" s="153"/>
      <c r="H19" s="153"/>
      <c r="I19" s="153"/>
      <c r="J19" s="153"/>
      <c r="K19" s="153"/>
      <c r="L19" s="153"/>
      <c r="M19" s="140"/>
      <c r="N19" s="154"/>
    </row>
    <row r="20" spans="2:14" ht="15" customHeight="1" x14ac:dyDescent="0.25">
      <c r="B20" s="150"/>
      <c r="C20" s="155" t="s">
        <v>164</v>
      </c>
      <c r="D20" s="156"/>
      <c r="E20" s="151"/>
      <c r="F20" s="151"/>
      <c r="G20" s="151"/>
      <c r="H20" s="119"/>
      <c r="I20" s="119"/>
      <c r="J20" s="119"/>
      <c r="K20" s="119"/>
      <c r="L20" s="119"/>
      <c r="M20" s="1"/>
      <c r="N20" s="144"/>
    </row>
    <row r="21" spans="2:14" ht="15" customHeight="1" x14ac:dyDescent="0.25">
      <c r="B21" s="150"/>
      <c r="C21" s="155"/>
      <c r="D21" s="156"/>
      <c r="E21" s="151"/>
      <c r="F21" s="151"/>
      <c r="G21" s="151"/>
      <c r="H21" s="119"/>
      <c r="I21" s="119"/>
      <c r="J21" s="119"/>
      <c r="K21" s="119"/>
      <c r="L21" s="119"/>
      <c r="M21" s="1"/>
      <c r="N21" s="144"/>
    </row>
    <row r="22" spans="2:14" ht="15" customHeight="1" x14ac:dyDescent="0.25">
      <c r="B22" s="150"/>
      <c r="C22" s="151" t="s">
        <v>165</v>
      </c>
      <c r="D22" s="151"/>
      <c r="E22" s="151"/>
      <c r="F22" s="151"/>
      <c r="G22" s="151"/>
      <c r="H22" s="151"/>
      <c r="I22" s="151"/>
      <c r="J22" s="151"/>
      <c r="K22" s="151"/>
      <c r="L22" s="151"/>
      <c r="M22" s="1"/>
      <c r="N22" s="144"/>
    </row>
    <row r="23" spans="2:14" ht="15" customHeight="1" x14ac:dyDescent="0.25">
      <c r="B23" s="150"/>
      <c r="C23" s="151"/>
      <c r="D23" s="151"/>
      <c r="E23" s="151"/>
      <c r="F23" s="151"/>
      <c r="G23" s="151"/>
      <c r="H23" s="151"/>
      <c r="I23" s="151"/>
      <c r="J23" s="151"/>
      <c r="K23" s="151"/>
      <c r="L23" s="151"/>
      <c r="M23" s="1"/>
      <c r="N23" s="144"/>
    </row>
    <row r="24" spans="2:14" ht="15" customHeight="1" x14ac:dyDescent="0.25">
      <c r="B24" s="150"/>
      <c r="C24" s="157"/>
      <c r="D24" s="158" t="s">
        <v>166</v>
      </c>
      <c r="E24" s="151"/>
      <c r="F24" s="151"/>
      <c r="G24" s="151"/>
      <c r="H24" s="151"/>
      <c r="I24" s="151"/>
      <c r="J24" s="151"/>
      <c r="K24" s="151"/>
      <c r="L24" s="151"/>
      <c r="M24" s="1"/>
      <c r="N24" s="144"/>
    </row>
    <row r="25" spans="2:14" ht="15" customHeight="1" x14ac:dyDescent="0.25">
      <c r="B25" s="150"/>
      <c r="C25" s="157"/>
      <c r="D25" s="158" t="s">
        <v>167</v>
      </c>
      <c r="E25" s="151"/>
      <c r="F25" s="151"/>
      <c r="G25" s="151"/>
      <c r="H25" s="151"/>
      <c r="I25" s="151"/>
      <c r="J25" s="151"/>
      <c r="K25" s="151"/>
      <c r="L25" s="151"/>
      <c r="M25" s="1"/>
      <c r="N25" s="144"/>
    </row>
    <row r="26" spans="2:14" ht="15" customHeight="1" x14ac:dyDescent="0.25">
      <c r="B26" s="150"/>
      <c r="C26" s="157"/>
      <c r="D26" s="158" t="s">
        <v>168</v>
      </c>
      <c r="E26" s="151"/>
      <c r="F26" s="151"/>
      <c r="G26" s="151"/>
      <c r="H26" s="151"/>
      <c r="I26" s="151"/>
      <c r="J26" s="151"/>
      <c r="K26" s="151"/>
      <c r="L26" s="151"/>
      <c r="M26" s="1"/>
      <c r="N26" s="144"/>
    </row>
    <row r="27" spans="2:14" ht="15" customHeight="1" x14ac:dyDescent="0.25">
      <c r="B27" s="150"/>
      <c r="D27" s="159"/>
      <c r="E27" s="151"/>
      <c r="F27" s="151"/>
      <c r="G27" s="151"/>
      <c r="H27" s="151"/>
      <c r="I27" s="151"/>
      <c r="J27" s="151"/>
      <c r="K27" s="151"/>
      <c r="L27" s="151"/>
      <c r="M27" s="1"/>
      <c r="N27" s="144"/>
    </row>
    <row r="28" spans="2:14" ht="15" customHeight="1" x14ac:dyDescent="0.25">
      <c r="B28" s="150"/>
      <c r="C28" s="160" t="s">
        <v>169</v>
      </c>
      <c r="D28" s="156" t="s">
        <v>170</v>
      </c>
      <c r="E28" s="151"/>
      <c r="F28" s="151"/>
      <c r="G28" s="151"/>
      <c r="H28" s="119"/>
      <c r="I28" s="119"/>
      <c r="J28" s="119"/>
      <c r="K28" s="119"/>
      <c r="L28" s="119"/>
      <c r="M28" s="1"/>
      <c r="N28" s="144"/>
    </row>
    <row r="29" spans="2:14" ht="15" customHeight="1" x14ac:dyDescent="0.25">
      <c r="B29" s="161"/>
      <c r="D29" s="151"/>
      <c r="E29" s="151"/>
      <c r="F29" s="151"/>
      <c r="G29" s="151"/>
      <c r="H29" s="119"/>
      <c r="I29" s="119"/>
      <c r="J29" s="119"/>
      <c r="K29" s="119"/>
      <c r="L29" s="119"/>
      <c r="M29" s="1"/>
      <c r="N29" s="144"/>
    </row>
    <row r="30" spans="2:14" ht="15" customHeight="1" x14ac:dyDescent="0.25">
      <c r="B30" s="150"/>
      <c r="D30" s="151" t="s">
        <v>171</v>
      </c>
      <c r="E30" s="151"/>
      <c r="F30" s="151"/>
      <c r="G30" s="151"/>
      <c r="H30" s="119"/>
      <c r="I30" s="119"/>
      <c r="J30" s="119"/>
      <c r="K30" s="119"/>
      <c r="L30" s="119"/>
      <c r="M30" s="1"/>
      <c r="N30" s="144"/>
    </row>
    <row r="31" spans="2:14" ht="15" customHeight="1" x14ac:dyDescent="0.25">
      <c r="B31" s="150"/>
      <c r="D31" s="162" t="s">
        <v>172</v>
      </c>
      <c r="E31" s="151"/>
      <c r="F31" s="151"/>
      <c r="G31" s="151"/>
      <c r="H31" s="119"/>
      <c r="I31" s="119"/>
      <c r="J31" s="119"/>
      <c r="K31" s="119"/>
      <c r="L31" s="119"/>
      <c r="M31" s="1"/>
      <c r="N31" s="144"/>
    </row>
    <row r="32" spans="2:14" ht="15" customHeight="1" x14ac:dyDescent="0.25">
      <c r="B32" s="150"/>
      <c r="D32" s="151"/>
      <c r="E32" s="151"/>
      <c r="F32" s="151"/>
      <c r="G32" s="151"/>
      <c r="H32" s="119"/>
      <c r="I32" s="119"/>
      <c r="J32" s="119"/>
      <c r="K32" s="119"/>
      <c r="L32" s="119"/>
      <c r="M32" s="1"/>
      <c r="N32" s="144"/>
    </row>
    <row r="33" spans="2:14" ht="15" customHeight="1" x14ac:dyDescent="0.25">
      <c r="B33" s="150"/>
      <c r="C33" s="160" t="s">
        <v>173</v>
      </c>
      <c r="D33" s="156" t="s">
        <v>174</v>
      </c>
      <c r="E33" s="151"/>
      <c r="F33" s="151"/>
      <c r="G33" s="151"/>
      <c r="H33" s="119"/>
      <c r="I33" s="119"/>
      <c r="J33" s="119"/>
      <c r="K33" s="119"/>
      <c r="L33" s="119"/>
      <c r="M33" s="1"/>
      <c r="N33" s="144"/>
    </row>
    <row r="34" spans="2:14" ht="15" customHeight="1" x14ac:dyDescent="0.25">
      <c r="B34" s="150"/>
      <c r="D34" s="151"/>
      <c r="E34" s="151"/>
      <c r="F34" s="151"/>
      <c r="G34" s="151"/>
      <c r="H34" s="119"/>
      <c r="I34" s="119"/>
      <c r="J34" s="119"/>
      <c r="K34" s="119"/>
      <c r="L34" s="119"/>
      <c r="M34" s="1"/>
      <c r="N34" s="144"/>
    </row>
    <row r="35" spans="2:14" ht="15" customHeight="1" x14ac:dyDescent="0.25">
      <c r="B35" s="150"/>
      <c r="D35" s="162" t="s">
        <v>175</v>
      </c>
      <c r="E35" s="151"/>
      <c r="F35" s="151"/>
      <c r="G35" s="151"/>
      <c r="H35" s="119"/>
      <c r="I35" s="119"/>
      <c r="J35" s="119"/>
      <c r="K35" s="119"/>
      <c r="L35" s="119"/>
      <c r="M35" s="1"/>
      <c r="N35" s="144"/>
    </row>
    <row r="36" spans="2:14" ht="15" customHeight="1" x14ac:dyDescent="0.25">
      <c r="B36" s="150"/>
      <c r="D36" s="162" t="s">
        <v>176</v>
      </c>
      <c r="E36" s="151"/>
      <c r="F36" s="151"/>
      <c r="G36" s="151"/>
      <c r="H36" s="119"/>
      <c r="I36" s="119"/>
      <c r="J36" s="119"/>
      <c r="K36" s="119"/>
      <c r="L36" s="119"/>
      <c r="M36" s="1"/>
      <c r="N36" s="144"/>
    </row>
    <row r="37" spans="2:14" ht="15" customHeight="1" x14ac:dyDescent="0.25">
      <c r="B37" s="150"/>
      <c r="D37" s="151" t="s">
        <v>177</v>
      </c>
      <c r="E37" s="151"/>
      <c r="F37" s="151"/>
      <c r="G37" s="151"/>
      <c r="H37" s="119"/>
      <c r="I37" s="119"/>
      <c r="J37" s="119"/>
      <c r="K37" s="119"/>
      <c r="L37" s="119"/>
      <c r="M37" s="1"/>
      <c r="N37" s="144"/>
    </row>
    <row r="38" spans="2:14" ht="15" customHeight="1" x14ac:dyDescent="0.25">
      <c r="B38" s="150"/>
      <c r="D38" s="151"/>
      <c r="E38" s="151"/>
      <c r="F38" s="151"/>
      <c r="G38" s="151"/>
      <c r="H38" s="119"/>
      <c r="I38" s="119"/>
      <c r="J38" s="119"/>
      <c r="K38" s="119"/>
      <c r="L38" s="119"/>
      <c r="M38" s="1"/>
      <c r="N38" s="144"/>
    </row>
    <row r="39" spans="2:14" ht="15" customHeight="1" x14ac:dyDescent="0.25">
      <c r="B39" s="150"/>
      <c r="C39" s="163"/>
      <c r="D39" s="164"/>
      <c r="E39" s="164"/>
      <c r="F39" s="164"/>
      <c r="G39" s="164"/>
      <c r="H39" s="165"/>
      <c r="I39" s="165"/>
      <c r="J39" s="165"/>
      <c r="K39" s="165"/>
      <c r="L39" s="165"/>
      <c r="M39" s="166"/>
      <c r="N39" s="144"/>
    </row>
    <row r="40" spans="2:14" ht="15" customHeight="1" x14ac:dyDescent="0.25">
      <c r="B40" s="150"/>
      <c r="C40" s="167"/>
      <c r="D40" s="168" t="s">
        <v>178</v>
      </c>
      <c r="E40" s="169"/>
      <c r="F40" s="169"/>
      <c r="G40" s="169"/>
      <c r="H40" s="170"/>
      <c r="I40" s="170"/>
      <c r="J40" s="170"/>
      <c r="K40" s="170"/>
      <c r="L40" s="170"/>
      <c r="M40" s="171"/>
      <c r="N40" s="144"/>
    </row>
    <row r="41" spans="2:14" ht="15" customHeight="1" x14ac:dyDescent="0.25">
      <c r="B41" s="150"/>
      <c r="C41" s="167"/>
      <c r="D41" s="172" t="s">
        <v>179</v>
      </c>
      <c r="E41" s="169"/>
      <c r="F41" s="169"/>
      <c r="G41" s="169"/>
      <c r="H41" s="170"/>
      <c r="I41" s="170"/>
      <c r="J41" s="170"/>
      <c r="K41" s="170"/>
      <c r="L41" s="170"/>
      <c r="M41" s="171"/>
      <c r="N41" s="144"/>
    </row>
    <row r="42" spans="2:14" ht="15" customHeight="1" x14ac:dyDescent="0.25">
      <c r="B42" s="150"/>
      <c r="C42" s="167"/>
      <c r="D42" s="172" t="s">
        <v>180</v>
      </c>
      <c r="E42" s="169"/>
      <c r="F42" s="169"/>
      <c r="G42" s="169"/>
      <c r="H42" s="170"/>
      <c r="I42" s="170"/>
      <c r="J42" s="170"/>
      <c r="K42" s="170"/>
      <c r="L42" s="170"/>
      <c r="M42" s="171"/>
      <c r="N42" s="144"/>
    </row>
    <row r="43" spans="2:14" ht="15" customHeight="1" x14ac:dyDescent="0.25">
      <c r="B43" s="150"/>
      <c r="C43" s="167"/>
      <c r="D43" s="172"/>
      <c r="E43" s="169"/>
      <c r="F43" s="169"/>
      <c r="G43" s="169"/>
      <c r="H43" s="170"/>
      <c r="I43" s="170"/>
      <c r="J43" s="170"/>
      <c r="K43" s="170"/>
      <c r="L43" s="170"/>
      <c r="M43" s="171"/>
      <c r="N43" s="144"/>
    </row>
    <row r="44" spans="2:14" ht="15" customHeight="1" x14ac:dyDescent="0.25">
      <c r="B44" s="150"/>
      <c r="C44" s="167"/>
      <c r="D44" s="172" t="s">
        <v>181</v>
      </c>
      <c r="E44" s="169"/>
      <c r="F44" s="169"/>
      <c r="G44" s="169"/>
      <c r="H44" s="170"/>
      <c r="I44" s="170"/>
      <c r="J44" s="170"/>
      <c r="K44" s="170"/>
      <c r="L44" s="170"/>
      <c r="M44" s="171"/>
      <c r="N44" s="144"/>
    </row>
    <row r="45" spans="2:14" ht="15" customHeight="1" x14ac:dyDescent="0.25">
      <c r="B45" s="150"/>
      <c r="C45" s="167"/>
      <c r="D45" s="172"/>
      <c r="E45" s="169"/>
      <c r="F45" s="169"/>
      <c r="G45" s="169"/>
      <c r="H45" s="170"/>
      <c r="I45" s="170"/>
      <c r="J45" s="170"/>
      <c r="K45" s="170"/>
      <c r="L45" s="170"/>
      <c r="M45" s="171"/>
      <c r="N45" s="144"/>
    </row>
    <row r="46" spans="2:14" ht="15" customHeight="1" x14ac:dyDescent="0.25">
      <c r="B46" s="150"/>
      <c r="C46" s="167"/>
      <c r="D46" s="172" t="s">
        <v>182</v>
      </c>
      <c r="E46" s="169"/>
      <c r="F46" s="169"/>
      <c r="G46" s="169"/>
      <c r="H46" s="170"/>
      <c r="I46" s="170"/>
      <c r="J46" s="170"/>
      <c r="K46" s="170"/>
      <c r="L46" s="170"/>
      <c r="M46" s="171"/>
      <c r="N46" s="144"/>
    </row>
    <row r="47" spans="2:14" ht="15" customHeight="1" x14ac:dyDescent="0.25">
      <c r="B47" s="150"/>
      <c r="C47" s="167"/>
      <c r="D47" s="172" t="s">
        <v>183</v>
      </c>
      <c r="E47" s="169"/>
      <c r="F47" s="169"/>
      <c r="G47" s="169"/>
      <c r="H47" s="170"/>
      <c r="I47" s="170"/>
      <c r="J47" s="170"/>
      <c r="K47" s="170"/>
      <c r="L47" s="170"/>
      <c r="M47" s="171"/>
      <c r="N47" s="144"/>
    </row>
    <row r="48" spans="2:14" ht="15" customHeight="1" x14ac:dyDescent="0.25">
      <c r="B48" s="150"/>
      <c r="C48" s="167"/>
      <c r="D48" s="172"/>
      <c r="E48" s="169"/>
      <c r="F48" s="169"/>
      <c r="G48" s="169"/>
      <c r="H48" s="170"/>
      <c r="I48" s="170"/>
      <c r="J48" s="170"/>
      <c r="K48" s="170"/>
      <c r="L48" s="170"/>
      <c r="M48" s="171"/>
      <c r="N48" s="144"/>
    </row>
    <row r="49" spans="2:14" ht="15" customHeight="1" x14ac:dyDescent="0.25">
      <c r="B49" s="150"/>
      <c r="C49" s="167"/>
      <c r="D49" s="172" t="s">
        <v>184</v>
      </c>
      <c r="E49" s="169"/>
      <c r="F49" s="169"/>
      <c r="G49" s="169"/>
      <c r="H49" s="170"/>
      <c r="I49" s="170"/>
      <c r="J49" s="170"/>
      <c r="K49" s="170"/>
      <c r="L49" s="170"/>
      <c r="M49" s="171"/>
      <c r="N49" s="144"/>
    </row>
    <row r="50" spans="2:14" ht="15" customHeight="1" x14ac:dyDescent="0.25">
      <c r="B50" s="150"/>
      <c r="C50" s="167"/>
      <c r="D50" s="172"/>
      <c r="E50" s="169"/>
      <c r="F50" s="169"/>
      <c r="G50" s="169"/>
      <c r="H50" s="170"/>
      <c r="I50" s="170"/>
      <c r="J50" s="170"/>
      <c r="K50" s="170"/>
      <c r="L50" s="170"/>
      <c r="M50" s="171"/>
      <c r="N50" s="144"/>
    </row>
    <row r="51" spans="2:14" ht="15" customHeight="1" x14ac:dyDescent="0.25">
      <c r="B51" s="150"/>
      <c r="C51" s="167"/>
      <c r="D51" s="168" t="s">
        <v>185</v>
      </c>
      <c r="E51" s="169"/>
      <c r="F51" s="169"/>
      <c r="G51" s="169"/>
      <c r="H51" s="170"/>
      <c r="I51" s="170"/>
      <c r="J51" s="170"/>
      <c r="K51" s="170"/>
      <c r="L51" s="170"/>
      <c r="M51" s="171"/>
      <c r="N51" s="144"/>
    </row>
    <row r="52" spans="2:14" ht="15" customHeight="1" x14ac:dyDescent="0.25">
      <c r="B52" s="150"/>
      <c r="C52" s="167"/>
      <c r="D52" s="172" t="s">
        <v>186</v>
      </c>
      <c r="E52" s="169"/>
      <c r="F52" s="169"/>
      <c r="G52" s="169"/>
      <c r="H52" s="170"/>
      <c r="I52" s="170"/>
      <c r="J52" s="170"/>
      <c r="K52" s="170"/>
      <c r="L52" s="170"/>
      <c r="M52" s="171"/>
      <c r="N52" s="144"/>
    </row>
    <row r="53" spans="2:14" ht="15" customHeight="1" x14ac:dyDescent="0.25">
      <c r="B53" s="150"/>
      <c r="C53" s="167"/>
      <c r="D53" s="172" t="s">
        <v>187</v>
      </c>
      <c r="E53" s="169"/>
      <c r="F53" s="169"/>
      <c r="G53" s="169"/>
      <c r="H53" s="170"/>
      <c r="I53" s="170"/>
      <c r="J53" s="170"/>
      <c r="K53" s="170"/>
      <c r="L53" s="170"/>
      <c r="M53" s="171"/>
      <c r="N53" s="144"/>
    </row>
    <row r="54" spans="2:14" ht="15" customHeight="1" x14ac:dyDescent="0.25">
      <c r="B54" s="150"/>
      <c r="C54" s="167"/>
      <c r="D54" s="172"/>
      <c r="E54" s="169"/>
      <c r="F54" s="169"/>
      <c r="G54" s="169"/>
      <c r="H54" s="170"/>
      <c r="I54" s="170"/>
      <c r="J54" s="170"/>
      <c r="K54" s="170"/>
      <c r="L54" s="170"/>
      <c r="M54" s="171"/>
      <c r="N54" s="144"/>
    </row>
    <row r="55" spans="2:14" ht="15" customHeight="1" x14ac:dyDescent="0.25">
      <c r="B55" s="150"/>
      <c r="C55" s="167"/>
      <c r="D55" s="172" t="s">
        <v>188</v>
      </c>
      <c r="E55" s="169"/>
      <c r="F55" s="169"/>
      <c r="G55" s="169"/>
      <c r="H55" s="170"/>
      <c r="I55" s="170"/>
      <c r="J55" s="170"/>
      <c r="K55" s="170"/>
      <c r="L55" s="170"/>
      <c r="M55" s="171"/>
      <c r="N55" s="144"/>
    </row>
    <row r="56" spans="2:14" ht="15" customHeight="1" x14ac:dyDescent="0.25">
      <c r="B56" s="150"/>
      <c r="C56" s="167"/>
      <c r="D56" s="172" t="s">
        <v>189</v>
      </c>
      <c r="E56" s="169"/>
      <c r="F56" s="169"/>
      <c r="G56" s="169"/>
      <c r="H56" s="170"/>
      <c r="I56" s="170"/>
      <c r="J56" s="170"/>
      <c r="K56" s="170"/>
      <c r="L56" s="170"/>
      <c r="M56" s="171"/>
      <c r="N56" s="144"/>
    </row>
    <row r="57" spans="2:14" ht="15" customHeight="1" x14ac:dyDescent="0.25">
      <c r="B57" s="150"/>
      <c r="C57" s="167"/>
      <c r="D57" s="172"/>
      <c r="E57" s="169"/>
      <c r="F57" s="169"/>
      <c r="G57" s="169"/>
      <c r="H57" s="170"/>
      <c r="I57" s="170"/>
      <c r="J57" s="170"/>
      <c r="K57" s="170"/>
      <c r="L57" s="170"/>
      <c r="M57" s="171"/>
      <c r="N57" s="144"/>
    </row>
    <row r="58" spans="2:14" ht="15" customHeight="1" x14ac:dyDescent="0.25">
      <c r="B58" s="150"/>
      <c r="C58" s="167"/>
      <c r="D58" s="172" t="s">
        <v>190</v>
      </c>
      <c r="E58" s="169"/>
      <c r="F58" s="169"/>
      <c r="G58" s="169"/>
      <c r="H58" s="170"/>
      <c r="I58" s="170"/>
      <c r="J58" s="170"/>
      <c r="K58" s="170"/>
      <c r="L58" s="170"/>
      <c r="M58" s="171"/>
      <c r="N58" s="144"/>
    </row>
    <row r="59" spans="2:14" ht="15" customHeight="1" x14ac:dyDescent="0.25">
      <c r="B59" s="150"/>
      <c r="C59" s="167"/>
      <c r="D59" s="172" t="s">
        <v>191</v>
      </c>
      <c r="E59" s="169"/>
      <c r="F59" s="169"/>
      <c r="G59" s="169"/>
      <c r="H59" s="170"/>
      <c r="I59" s="170"/>
      <c r="J59" s="170"/>
      <c r="K59" s="170"/>
      <c r="L59" s="170"/>
      <c r="M59" s="171"/>
      <c r="N59" s="144"/>
    </row>
    <row r="60" spans="2:14" ht="15" customHeight="1" x14ac:dyDescent="0.25">
      <c r="B60" s="150"/>
      <c r="C60" s="167"/>
      <c r="D60" s="172"/>
      <c r="E60" s="169"/>
      <c r="F60" s="169"/>
      <c r="G60" s="169"/>
      <c r="H60" s="170"/>
      <c r="I60" s="170"/>
      <c r="J60" s="170"/>
      <c r="K60" s="170"/>
      <c r="L60" s="170"/>
      <c r="M60" s="171"/>
      <c r="N60" s="144"/>
    </row>
    <row r="61" spans="2:14" ht="15" customHeight="1" x14ac:dyDescent="0.25">
      <c r="B61" s="150"/>
      <c r="C61" s="167"/>
      <c r="D61" s="172" t="s">
        <v>184</v>
      </c>
      <c r="E61" s="169"/>
      <c r="F61" s="169"/>
      <c r="G61" s="169"/>
      <c r="H61" s="170"/>
      <c r="I61" s="170"/>
      <c r="J61" s="170"/>
      <c r="K61" s="170"/>
      <c r="L61" s="170"/>
      <c r="M61" s="171"/>
      <c r="N61" s="144"/>
    </row>
    <row r="62" spans="2:14" ht="15" customHeight="1" x14ac:dyDescent="0.25">
      <c r="B62" s="150"/>
      <c r="C62" s="167"/>
      <c r="D62" s="172"/>
      <c r="E62" s="169"/>
      <c r="F62" s="169"/>
      <c r="G62" s="169"/>
      <c r="H62" s="170"/>
      <c r="I62" s="170"/>
      <c r="J62" s="170"/>
      <c r="K62" s="170"/>
      <c r="L62" s="170"/>
      <c r="M62" s="171"/>
      <c r="N62" s="144"/>
    </row>
    <row r="63" spans="2:14" ht="15" customHeight="1" x14ac:dyDescent="0.25">
      <c r="B63" s="150"/>
      <c r="C63" s="167"/>
      <c r="D63" s="172" t="s">
        <v>192</v>
      </c>
      <c r="E63" s="169"/>
      <c r="F63" s="169"/>
      <c r="G63" s="169"/>
      <c r="H63" s="170"/>
      <c r="I63" s="170"/>
      <c r="J63" s="170"/>
      <c r="K63" s="170"/>
      <c r="L63" s="170"/>
      <c r="M63" s="171"/>
      <c r="N63" s="144"/>
    </row>
    <row r="64" spans="2:14" ht="15" customHeight="1" x14ac:dyDescent="0.25">
      <c r="B64" s="150"/>
      <c r="C64" s="167"/>
      <c r="D64" s="172" t="s">
        <v>193</v>
      </c>
      <c r="E64" s="169"/>
      <c r="F64" s="169"/>
      <c r="G64" s="169"/>
      <c r="H64" s="170"/>
      <c r="I64" s="170"/>
      <c r="J64" s="170"/>
      <c r="K64" s="170"/>
      <c r="L64" s="170"/>
      <c r="M64" s="171"/>
      <c r="N64" s="144"/>
    </row>
    <row r="65" spans="2:14" ht="15" customHeight="1" x14ac:dyDescent="0.25">
      <c r="B65" s="150"/>
      <c r="C65" s="167"/>
      <c r="D65" s="169"/>
      <c r="E65" s="169"/>
      <c r="F65" s="169"/>
      <c r="G65" s="169"/>
      <c r="H65" s="170"/>
      <c r="I65" s="170"/>
      <c r="J65" s="170"/>
      <c r="K65" s="170"/>
      <c r="L65" s="170"/>
      <c r="M65" s="171"/>
      <c r="N65" s="144"/>
    </row>
    <row r="66" spans="2:14" ht="15" customHeight="1" x14ac:dyDescent="0.25">
      <c r="B66" s="150"/>
      <c r="C66" s="173"/>
      <c r="D66" s="174"/>
      <c r="E66" s="174"/>
      <c r="F66" s="174"/>
      <c r="G66" s="174"/>
      <c r="H66" s="175"/>
      <c r="I66" s="175"/>
      <c r="J66" s="175"/>
      <c r="K66" s="175"/>
      <c r="L66" s="175"/>
      <c r="M66" s="176"/>
      <c r="N66" s="144"/>
    </row>
    <row r="67" spans="2:14" ht="15" customHeight="1" x14ac:dyDescent="0.25">
      <c r="B67" s="150"/>
      <c r="C67" s="177"/>
      <c r="D67" s="178" t="s">
        <v>194</v>
      </c>
      <c r="E67" s="35"/>
      <c r="F67" s="35"/>
      <c r="G67" s="35"/>
      <c r="H67" s="179"/>
      <c r="I67" s="179"/>
      <c r="J67" s="179"/>
      <c r="K67" s="179"/>
      <c r="L67" s="179"/>
      <c r="M67" s="180"/>
      <c r="N67" s="144"/>
    </row>
    <row r="68" spans="2:14" ht="15" customHeight="1" x14ac:dyDescent="0.25">
      <c r="B68" s="150"/>
      <c r="C68" s="177"/>
      <c r="D68" s="35"/>
      <c r="E68" s="35"/>
      <c r="F68" s="35"/>
      <c r="G68" s="35"/>
      <c r="H68" s="179"/>
      <c r="I68" s="179"/>
      <c r="J68" s="179"/>
      <c r="K68" s="179"/>
      <c r="L68" s="179"/>
      <c r="M68" s="180"/>
      <c r="N68" s="144"/>
    </row>
    <row r="69" spans="2:14" ht="15" customHeight="1" x14ac:dyDescent="0.25">
      <c r="B69" s="150"/>
      <c r="C69" s="177"/>
      <c r="D69" s="35" t="s">
        <v>195</v>
      </c>
      <c r="E69" s="35"/>
      <c r="F69" s="35"/>
      <c r="G69" s="35"/>
      <c r="H69" s="179"/>
      <c r="I69" s="179"/>
      <c r="J69" s="179"/>
      <c r="K69" s="179"/>
      <c r="L69" s="179"/>
      <c r="M69" s="180"/>
      <c r="N69" s="144"/>
    </row>
    <row r="70" spans="2:14" ht="15" customHeight="1" x14ac:dyDescent="0.25">
      <c r="B70" s="150"/>
      <c r="C70" s="177"/>
      <c r="D70" s="35" t="s">
        <v>196</v>
      </c>
      <c r="E70" s="35"/>
      <c r="F70" s="35"/>
      <c r="G70" s="35"/>
      <c r="H70" s="179"/>
      <c r="I70" s="179"/>
      <c r="J70" s="179"/>
      <c r="K70" s="179"/>
      <c r="L70" s="179"/>
      <c r="M70" s="180"/>
      <c r="N70" s="144"/>
    </row>
    <row r="71" spans="2:14" ht="15" customHeight="1" x14ac:dyDescent="0.25">
      <c r="B71" s="150"/>
      <c r="C71" s="177"/>
      <c r="D71" s="181" t="s">
        <v>197</v>
      </c>
      <c r="E71" s="35"/>
      <c r="F71" s="35"/>
      <c r="G71" s="35"/>
      <c r="H71" s="179"/>
      <c r="I71" s="179"/>
      <c r="J71" s="179"/>
      <c r="K71" s="179"/>
      <c r="L71" s="179"/>
      <c r="M71" s="180"/>
      <c r="N71" s="144"/>
    </row>
    <row r="72" spans="2:14" ht="15" customHeight="1" x14ac:dyDescent="0.25">
      <c r="B72" s="150"/>
      <c r="C72" s="177"/>
      <c r="D72" s="35" t="s">
        <v>198</v>
      </c>
      <c r="E72" s="35"/>
      <c r="F72" s="35"/>
      <c r="G72" s="35"/>
      <c r="H72" s="179"/>
      <c r="I72" s="179"/>
      <c r="J72" s="179"/>
      <c r="K72" s="179"/>
      <c r="L72" s="179"/>
      <c r="M72" s="180"/>
      <c r="N72" s="144"/>
    </row>
    <row r="73" spans="2:14" ht="15" customHeight="1" x14ac:dyDescent="0.25">
      <c r="B73" s="150"/>
      <c r="C73" s="177"/>
      <c r="D73" s="35"/>
      <c r="E73" s="35"/>
      <c r="F73" s="35"/>
      <c r="G73" s="35"/>
      <c r="H73" s="179"/>
      <c r="I73" s="179"/>
      <c r="J73" s="179"/>
      <c r="K73" s="179"/>
      <c r="L73" s="179"/>
      <c r="M73" s="180"/>
      <c r="N73" s="144"/>
    </row>
    <row r="74" spans="2:14" ht="15" customHeight="1" x14ac:dyDescent="0.25">
      <c r="B74" s="150"/>
      <c r="C74" s="177"/>
      <c r="D74" s="35" t="s">
        <v>199</v>
      </c>
      <c r="E74" s="35"/>
      <c r="F74" s="35"/>
      <c r="G74" s="35"/>
      <c r="H74" s="179"/>
      <c r="I74" s="179"/>
      <c r="J74" s="179"/>
      <c r="K74" s="179"/>
      <c r="L74" s="179"/>
      <c r="M74" s="180"/>
      <c r="N74" s="144"/>
    </row>
    <row r="75" spans="2:14" ht="15" customHeight="1" x14ac:dyDescent="0.25">
      <c r="B75" s="150"/>
      <c r="C75" s="177"/>
      <c r="D75" s="35" t="s">
        <v>200</v>
      </c>
      <c r="E75" s="35"/>
      <c r="F75" s="35"/>
      <c r="G75" s="35"/>
      <c r="H75" s="179"/>
      <c r="I75" s="179"/>
      <c r="J75" s="179"/>
      <c r="K75" s="179"/>
      <c r="L75" s="179"/>
      <c r="M75" s="180"/>
      <c r="N75" s="144"/>
    </row>
    <row r="76" spans="2:14" ht="15" customHeight="1" x14ac:dyDescent="0.25">
      <c r="B76" s="150"/>
      <c r="C76" s="177"/>
      <c r="D76" s="35"/>
      <c r="E76" s="35"/>
      <c r="F76" s="35"/>
      <c r="G76" s="35"/>
      <c r="H76" s="179"/>
      <c r="I76" s="179"/>
      <c r="J76" s="179"/>
      <c r="K76" s="179"/>
      <c r="L76" s="179"/>
      <c r="M76" s="180"/>
      <c r="N76" s="144"/>
    </row>
    <row r="77" spans="2:14" ht="15" customHeight="1" x14ac:dyDescent="0.25">
      <c r="B77" s="150"/>
      <c r="C77" s="177"/>
      <c r="D77" s="35" t="s">
        <v>201</v>
      </c>
      <c r="E77" s="35"/>
      <c r="F77" s="35"/>
      <c r="G77" s="35"/>
      <c r="H77" s="179"/>
      <c r="I77" s="179"/>
      <c r="J77" s="179"/>
      <c r="K77" s="179"/>
      <c r="L77" s="179"/>
      <c r="M77" s="180"/>
      <c r="N77" s="144"/>
    </row>
    <row r="78" spans="2:14" ht="15" customHeight="1" x14ac:dyDescent="0.25">
      <c r="B78" s="150"/>
      <c r="C78" s="177"/>
      <c r="D78" s="35" t="s">
        <v>202</v>
      </c>
      <c r="E78" s="35"/>
      <c r="F78" s="35"/>
      <c r="G78" s="35"/>
      <c r="H78" s="179"/>
      <c r="I78" s="179"/>
      <c r="J78" s="179"/>
      <c r="K78" s="179"/>
      <c r="L78" s="179"/>
      <c r="M78" s="180"/>
      <c r="N78" s="144"/>
    </row>
    <row r="79" spans="2:14" ht="15" customHeight="1" x14ac:dyDescent="0.25">
      <c r="B79" s="150"/>
      <c r="C79" s="177"/>
      <c r="D79" s="35" t="s">
        <v>203</v>
      </c>
      <c r="E79" s="35"/>
      <c r="F79" s="35"/>
      <c r="G79" s="35"/>
      <c r="H79" s="179"/>
      <c r="I79" s="179"/>
      <c r="J79" s="179"/>
      <c r="K79" s="179"/>
      <c r="L79" s="179"/>
      <c r="M79" s="180"/>
      <c r="N79" s="144"/>
    </row>
    <row r="80" spans="2:14" ht="15" customHeight="1" x14ac:dyDescent="0.25">
      <c r="B80" s="150"/>
      <c r="C80" s="182"/>
      <c r="D80" s="183"/>
      <c r="E80" s="183"/>
      <c r="F80" s="183"/>
      <c r="G80" s="183"/>
      <c r="H80" s="184"/>
      <c r="I80" s="184"/>
      <c r="J80" s="184"/>
      <c r="K80" s="184"/>
      <c r="L80" s="184"/>
      <c r="M80" s="185"/>
      <c r="N80" s="144"/>
    </row>
    <row r="81" spans="2:14" ht="15" customHeight="1" x14ac:dyDescent="0.25">
      <c r="B81" s="150"/>
      <c r="D81" s="151"/>
      <c r="E81" s="151"/>
      <c r="F81" s="151"/>
      <c r="G81" s="151"/>
      <c r="H81" s="119"/>
      <c r="I81" s="119"/>
      <c r="J81" s="119"/>
      <c r="K81" s="119"/>
      <c r="L81" s="119"/>
      <c r="M81" s="1"/>
      <c r="N81" s="144"/>
    </row>
    <row r="82" spans="2:14" ht="15" customHeight="1" x14ac:dyDescent="0.25">
      <c r="B82" s="150"/>
      <c r="C82" s="160" t="s">
        <v>204</v>
      </c>
      <c r="D82" s="156" t="s">
        <v>205</v>
      </c>
      <c r="E82" s="151"/>
      <c r="F82" s="151"/>
      <c r="G82" s="151"/>
      <c r="H82" s="119"/>
      <c r="I82" s="119"/>
      <c r="J82" s="119"/>
      <c r="K82" s="119"/>
      <c r="L82" s="119"/>
      <c r="M82" s="1"/>
      <c r="N82" s="144"/>
    </row>
    <row r="83" spans="2:14" ht="15" customHeight="1" x14ac:dyDescent="0.25">
      <c r="B83" s="150"/>
      <c r="C83" s="160"/>
      <c r="D83" s="156"/>
      <c r="E83" s="151"/>
      <c r="F83" s="151"/>
      <c r="G83" s="151"/>
      <c r="H83" s="119"/>
      <c r="I83" s="119"/>
      <c r="J83" s="119"/>
      <c r="K83" s="119"/>
      <c r="L83" s="119"/>
      <c r="M83" s="1"/>
      <c r="N83" s="144"/>
    </row>
    <row r="84" spans="2:14" ht="15" customHeight="1" x14ac:dyDescent="0.25">
      <c r="B84" s="150"/>
      <c r="C84" s="160"/>
      <c r="D84" s="162" t="s">
        <v>206</v>
      </c>
      <c r="E84" s="151"/>
      <c r="F84" s="151"/>
      <c r="G84" s="151"/>
      <c r="H84" s="119"/>
      <c r="I84" s="119"/>
      <c r="J84" s="119"/>
      <c r="K84" s="119"/>
      <c r="L84" s="119"/>
      <c r="M84" s="1"/>
      <c r="N84" s="144"/>
    </row>
    <row r="85" spans="2:14" ht="15" customHeight="1" x14ac:dyDescent="0.25">
      <c r="B85" s="150"/>
      <c r="C85" s="160"/>
      <c r="D85" s="162" t="s">
        <v>207</v>
      </c>
      <c r="E85" s="151"/>
      <c r="F85" s="151"/>
      <c r="G85" s="151"/>
      <c r="H85" s="119"/>
      <c r="I85" s="119"/>
      <c r="J85" s="119"/>
      <c r="K85" s="119"/>
      <c r="L85" s="119"/>
      <c r="M85" s="1"/>
      <c r="N85" s="144"/>
    </row>
    <row r="86" spans="2:14" ht="15" customHeight="1" x14ac:dyDescent="0.25">
      <c r="B86" s="150"/>
      <c r="D86" s="162"/>
      <c r="E86" s="151"/>
      <c r="F86" s="151"/>
      <c r="G86" s="151"/>
      <c r="H86" s="119"/>
      <c r="I86" s="119"/>
      <c r="J86" s="119"/>
      <c r="K86" s="119"/>
      <c r="L86" s="119"/>
      <c r="M86" s="1"/>
      <c r="N86" s="144"/>
    </row>
    <row r="87" spans="2:14" ht="15" customHeight="1" x14ac:dyDescent="0.25">
      <c r="B87" s="150"/>
      <c r="C87" s="163"/>
      <c r="D87" s="186"/>
      <c r="E87" s="164"/>
      <c r="F87" s="164"/>
      <c r="G87" s="164"/>
      <c r="H87" s="165"/>
      <c r="I87" s="165"/>
      <c r="J87" s="165"/>
      <c r="K87" s="165"/>
      <c r="L87" s="165"/>
      <c r="M87" s="166"/>
      <c r="N87" s="144"/>
    </row>
    <row r="88" spans="2:14" ht="15" customHeight="1" x14ac:dyDescent="0.25">
      <c r="B88" s="150"/>
      <c r="C88" s="167"/>
      <c r="D88" s="187" t="s">
        <v>208</v>
      </c>
      <c r="E88" s="169"/>
      <c r="F88" s="169"/>
      <c r="G88" s="169"/>
      <c r="H88" s="170"/>
      <c r="I88" s="170"/>
      <c r="J88" s="170"/>
      <c r="K88" s="170"/>
      <c r="L88" s="170"/>
      <c r="M88" s="171"/>
      <c r="N88" s="144"/>
    </row>
    <row r="89" spans="2:14" ht="15" customHeight="1" x14ac:dyDescent="0.25">
      <c r="B89" s="150"/>
      <c r="C89" s="167"/>
      <c r="D89" s="172" t="s">
        <v>209</v>
      </c>
      <c r="E89" s="169"/>
      <c r="F89" s="169"/>
      <c r="G89" s="169"/>
      <c r="H89" s="170"/>
      <c r="I89" s="170"/>
      <c r="J89" s="170"/>
      <c r="K89" s="170"/>
      <c r="L89" s="170"/>
      <c r="M89" s="171"/>
      <c r="N89" s="144"/>
    </row>
    <row r="90" spans="2:14" ht="15" customHeight="1" x14ac:dyDescent="0.25">
      <c r="B90" s="150"/>
      <c r="C90" s="167"/>
      <c r="D90" s="172" t="s">
        <v>210</v>
      </c>
      <c r="E90" s="169"/>
      <c r="F90" s="169"/>
      <c r="G90" s="169"/>
      <c r="H90" s="170"/>
      <c r="I90" s="170"/>
      <c r="J90" s="170"/>
      <c r="K90" s="170"/>
      <c r="L90" s="170"/>
      <c r="M90" s="171"/>
      <c r="N90" s="144"/>
    </row>
    <row r="91" spans="2:14" ht="15" customHeight="1" x14ac:dyDescent="0.25">
      <c r="B91" s="150"/>
      <c r="C91" s="167"/>
      <c r="D91" s="172"/>
      <c r="E91" s="169"/>
      <c r="F91" s="169"/>
      <c r="G91" s="169"/>
      <c r="H91" s="170"/>
      <c r="I91" s="170"/>
      <c r="J91" s="170"/>
      <c r="K91" s="170"/>
      <c r="L91" s="170"/>
      <c r="M91" s="171"/>
      <c r="N91" s="144"/>
    </row>
    <row r="92" spans="2:14" ht="15" customHeight="1" x14ac:dyDescent="0.25">
      <c r="B92" s="150"/>
      <c r="C92" s="167"/>
      <c r="D92" s="172" t="s">
        <v>211</v>
      </c>
      <c r="E92" s="169"/>
      <c r="F92" s="169"/>
      <c r="G92" s="169"/>
      <c r="H92" s="170"/>
      <c r="I92" s="170"/>
      <c r="J92" s="170"/>
      <c r="K92" s="170"/>
      <c r="L92" s="170"/>
      <c r="M92" s="171"/>
      <c r="N92" s="144"/>
    </row>
    <row r="93" spans="2:14" ht="15" customHeight="1" x14ac:dyDescent="0.25">
      <c r="B93" s="150"/>
      <c r="C93" s="167"/>
      <c r="D93" s="172"/>
      <c r="E93" s="169"/>
      <c r="F93" s="169"/>
      <c r="G93" s="169"/>
      <c r="H93" s="170"/>
      <c r="I93" s="170"/>
      <c r="J93" s="170"/>
      <c r="K93" s="170"/>
      <c r="L93" s="170"/>
      <c r="M93" s="171"/>
      <c r="N93" s="144"/>
    </row>
    <row r="94" spans="2:14" ht="15" customHeight="1" x14ac:dyDescent="0.25">
      <c r="B94" s="150"/>
      <c r="C94" s="167"/>
      <c r="D94" s="172" t="s">
        <v>212</v>
      </c>
      <c r="E94" s="169"/>
      <c r="F94" s="169"/>
      <c r="G94" s="169"/>
      <c r="H94" s="170"/>
      <c r="I94" s="170"/>
      <c r="J94" s="170"/>
      <c r="K94" s="170"/>
      <c r="L94" s="170"/>
      <c r="M94" s="171"/>
      <c r="N94" s="144"/>
    </row>
    <row r="95" spans="2:14" ht="15" customHeight="1" x14ac:dyDescent="0.25">
      <c r="B95" s="150"/>
      <c r="C95" s="167"/>
      <c r="D95" s="172" t="s">
        <v>213</v>
      </c>
      <c r="E95" s="169"/>
      <c r="F95" s="169"/>
      <c r="G95" s="169"/>
      <c r="H95" s="170"/>
      <c r="I95" s="170"/>
      <c r="J95" s="170"/>
      <c r="K95" s="170"/>
      <c r="L95" s="170"/>
      <c r="M95" s="171"/>
      <c r="N95" s="144"/>
    </row>
    <row r="96" spans="2:14" ht="15" customHeight="1" x14ac:dyDescent="0.25">
      <c r="B96" s="150"/>
      <c r="C96" s="188"/>
      <c r="D96" s="189"/>
      <c r="E96" s="190"/>
      <c r="F96" s="190"/>
      <c r="G96" s="190"/>
      <c r="H96" s="191"/>
      <c r="I96" s="191"/>
      <c r="J96" s="191"/>
      <c r="K96" s="191"/>
      <c r="L96" s="191"/>
      <c r="M96" s="192"/>
      <c r="N96" s="144"/>
    </row>
    <row r="97" spans="2:14" ht="15" customHeight="1" x14ac:dyDescent="0.25">
      <c r="B97" s="150"/>
      <c r="D97" s="162"/>
      <c r="E97" s="151"/>
      <c r="F97" s="151"/>
      <c r="G97" s="151"/>
      <c r="H97" s="119"/>
      <c r="I97" s="119"/>
      <c r="J97" s="119"/>
      <c r="K97" s="119"/>
      <c r="L97" s="119"/>
      <c r="M97" s="1"/>
      <c r="N97" s="144"/>
    </row>
    <row r="98" spans="2:14" ht="15" customHeight="1" x14ac:dyDescent="0.25">
      <c r="B98" s="150"/>
      <c r="C98" s="1" t="s">
        <v>214</v>
      </c>
      <c r="E98" s="193"/>
      <c r="F98" s="193"/>
      <c r="G98" s="193"/>
      <c r="H98" s="193"/>
      <c r="I98" s="193"/>
      <c r="J98" s="193"/>
      <c r="K98" s="193"/>
      <c r="L98" s="193"/>
      <c r="M98" s="1"/>
      <c r="N98" s="144"/>
    </row>
    <row r="99" spans="2:14" ht="15" customHeight="1" x14ac:dyDescent="0.25">
      <c r="B99" s="150"/>
      <c r="C99" s="1" t="s">
        <v>215</v>
      </c>
      <c r="E99" s="193"/>
      <c r="F99" s="193"/>
      <c r="G99" s="193"/>
      <c r="H99" s="193"/>
      <c r="I99" s="193"/>
      <c r="J99" s="193"/>
      <c r="K99" s="193"/>
      <c r="L99" s="193"/>
      <c r="M99" s="1"/>
      <c r="N99" s="144"/>
    </row>
    <row r="100" spans="2:14" ht="15" customHeight="1" x14ac:dyDescent="0.25">
      <c r="B100" s="150"/>
      <c r="D100" s="194"/>
      <c r="E100" s="193"/>
      <c r="F100" s="193"/>
      <c r="G100" s="193"/>
      <c r="H100" s="193"/>
      <c r="I100" s="193"/>
      <c r="J100" s="193"/>
      <c r="K100" s="193"/>
      <c r="L100" s="193"/>
      <c r="M100" s="1"/>
      <c r="N100" s="144"/>
    </row>
    <row r="101" spans="2:14" ht="15" customHeight="1" x14ac:dyDescent="0.25">
      <c r="B101" s="152"/>
      <c r="C101" s="140"/>
      <c r="D101" s="195"/>
      <c r="E101" s="153"/>
      <c r="F101" s="153"/>
      <c r="G101" s="153"/>
      <c r="H101" s="141"/>
      <c r="I101" s="141"/>
      <c r="J101" s="141"/>
      <c r="K101" s="141"/>
      <c r="L101" s="141"/>
      <c r="M101" s="140"/>
      <c r="N101" s="154"/>
    </row>
    <row r="102" spans="2:14" ht="15" customHeight="1" x14ac:dyDescent="0.25">
      <c r="B102" s="150"/>
      <c r="C102" s="155" t="s">
        <v>216</v>
      </c>
      <c r="D102" s="156"/>
      <c r="E102" s="151"/>
      <c r="F102" s="151"/>
      <c r="G102" s="151"/>
      <c r="H102" s="119"/>
      <c r="I102" s="119"/>
      <c r="J102" s="119"/>
      <c r="K102" s="119"/>
      <c r="L102" s="119"/>
      <c r="M102" s="1"/>
      <c r="N102" s="144"/>
    </row>
    <row r="103" spans="2:14" ht="15" customHeight="1" x14ac:dyDescent="0.25">
      <c r="B103" s="150"/>
      <c r="C103" s="196"/>
      <c r="D103" s="156"/>
      <c r="E103" s="151"/>
      <c r="F103" s="151"/>
      <c r="G103" s="151"/>
      <c r="H103" s="119"/>
      <c r="I103" s="119"/>
      <c r="J103" s="119"/>
      <c r="K103" s="119"/>
      <c r="L103" s="119"/>
      <c r="M103" s="1"/>
      <c r="N103" s="144"/>
    </row>
    <row r="104" spans="2:14" ht="15" customHeight="1" x14ac:dyDescent="0.25">
      <c r="B104" s="150"/>
      <c r="C104" s="159" t="s">
        <v>169</v>
      </c>
      <c r="D104" s="162" t="s">
        <v>217</v>
      </c>
      <c r="E104" s="162"/>
      <c r="F104" s="162"/>
      <c r="G104" s="162"/>
      <c r="H104" s="197"/>
      <c r="I104" s="197"/>
      <c r="J104" s="197"/>
      <c r="K104" s="197"/>
      <c r="L104" s="197"/>
      <c r="M104" s="120"/>
      <c r="N104" s="144"/>
    </row>
    <row r="105" spans="2:14" ht="15" customHeight="1" x14ac:dyDescent="0.25">
      <c r="B105" s="150"/>
      <c r="D105" s="162" t="s">
        <v>218</v>
      </c>
      <c r="E105" s="162"/>
      <c r="F105" s="162"/>
      <c r="G105" s="162"/>
      <c r="H105" s="197"/>
      <c r="I105" s="197"/>
      <c r="J105" s="197"/>
      <c r="K105" s="197"/>
      <c r="L105" s="197"/>
      <c r="M105" s="120"/>
      <c r="N105" s="144"/>
    </row>
    <row r="106" spans="2:14" ht="15" customHeight="1" x14ac:dyDescent="0.25">
      <c r="B106" s="150"/>
      <c r="D106" s="162"/>
      <c r="E106" s="162"/>
      <c r="F106" s="162"/>
      <c r="G106" s="162"/>
      <c r="H106" s="197"/>
      <c r="I106" s="197"/>
      <c r="J106" s="197"/>
      <c r="K106" s="197"/>
      <c r="L106" s="197"/>
      <c r="M106" s="120"/>
      <c r="N106" s="144"/>
    </row>
    <row r="107" spans="2:14" ht="15" customHeight="1" x14ac:dyDescent="0.25">
      <c r="B107" s="150"/>
      <c r="C107" s="159" t="s">
        <v>173</v>
      </c>
      <c r="D107" s="162" t="s">
        <v>219</v>
      </c>
      <c r="E107" s="162"/>
      <c r="F107" s="162"/>
      <c r="G107" s="162"/>
      <c r="H107" s="197"/>
      <c r="I107" s="197"/>
      <c r="J107" s="197"/>
      <c r="K107" s="197"/>
      <c r="L107" s="197"/>
      <c r="M107" s="120"/>
      <c r="N107" s="144"/>
    </row>
    <row r="108" spans="2:14" ht="15" customHeight="1" x14ac:dyDescent="0.25">
      <c r="B108" s="150"/>
      <c r="D108" s="162" t="s">
        <v>220</v>
      </c>
      <c r="E108" s="162"/>
      <c r="F108" s="162"/>
      <c r="G108" s="162"/>
      <c r="H108" s="197"/>
      <c r="I108" s="197"/>
      <c r="J108" s="197"/>
      <c r="K108" s="197"/>
      <c r="L108" s="197"/>
      <c r="M108" s="120"/>
      <c r="N108" s="144"/>
    </row>
    <row r="109" spans="2:14" ht="15" customHeight="1" x14ac:dyDescent="0.25">
      <c r="B109" s="198"/>
      <c r="C109" s="199"/>
      <c r="D109" s="200"/>
      <c r="E109" s="200"/>
      <c r="F109" s="200"/>
      <c r="G109" s="200"/>
      <c r="H109" s="201"/>
      <c r="I109" s="201"/>
      <c r="J109" s="201"/>
      <c r="K109" s="201"/>
      <c r="L109" s="201"/>
      <c r="M109" s="202"/>
      <c r="N109" s="203"/>
    </row>
    <row r="110" spans="2:14" ht="15" customHeight="1" x14ac:dyDescent="0.25">
      <c r="B110" s="152"/>
      <c r="C110" s="140"/>
      <c r="D110" s="195"/>
      <c r="E110" s="195"/>
      <c r="F110" s="195"/>
      <c r="G110" s="195"/>
      <c r="H110" s="204"/>
      <c r="I110" s="204"/>
      <c r="J110" s="204"/>
      <c r="K110" s="204"/>
      <c r="L110" s="204"/>
      <c r="M110" s="205"/>
      <c r="N110" s="154"/>
    </row>
    <row r="111" spans="2:14" ht="15" customHeight="1" x14ac:dyDescent="0.25">
      <c r="B111" s="150"/>
      <c r="C111" s="206" t="s">
        <v>221</v>
      </c>
      <c r="E111" s="151"/>
      <c r="F111" s="151"/>
      <c r="G111" s="151"/>
      <c r="H111" s="119"/>
      <c r="I111" s="119"/>
      <c r="J111" s="119"/>
      <c r="K111" s="119"/>
      <c r="L111" s="119"/>
      <c r="M111" s="1"/>
      <c r="N111" s="144"/>
    </row>
    <row r="112" spans="2:14" ht="15" customHeight="1" x14ac:dyDescent="0.25">
      <c r="B112" s="150"/>
      <c r="D112" s="162"/>
      <c r="E112" s="162"/>
      <c r="F112" s="162"/>
      <c r="G112" s="162"/>
      <c r="H112" s="197"/>
      <c r="I112" s="197"/>
      <c r="J112" s="197"/>
      <c r="K112" s="197"/>
      <c r="L112" s="197"/>
      <c r="M112" s="120"/>
      <c r="N112" s="144"/>
    </row>
    <row r="113" spans="2:14" ht="15" customHeight="1" x14ac:dyDescent="0.25">
      <c r="B113" s="150"/>
      <c r="D113" s="207" t="s">
        <v>222</v>
      </c>
      <c r="E113" s="151"/>
      <c r="F113" s="151"/>
      <c r="G113" s="151"/>
      <c r="H113" s="119"/>
      <c r="I113" s="119"/>
      <c r="J113" s="119"/>
      <c r="K113" s="119"/>
      <c r="L113" s="119"/>
      <c r="M113" s="1"/>
      <c r="N113" s="144"/>
    </row>
    <row r="114" spans="2:14" ht="15" customHeight="1" x14ac:dyDescent="0.25">
      <c r="B114" s="150"/>
      <c r="D114" s="207" t="s">
        <v>223</v>
      </c>
      <c r="E114" s="151"/>
      <c r="F114" s="151"/>
      <c r="G114" s="151"/>
      <c r="H114" s="119"/>
      <c r="I114" s="119"/>
      <c r="J114" s="119"/>
      <c r="K114" s="119"/>
      <c r="L114" s="119"/>
      <c r="M114" s="1"/>
      <c r="N114" s="144"/>
    </row>
    <row r="115" spans="2:14" ht="15" customHeight="1" x14ac:dyDescent="0.25">
      <c r="B115" s="150"/>
      <c r="D115" s="151"/>
      <c r="E115" s="151"/>
      <c r="F115" s="151"/>
      <c r="G115" s="151"/>
      <c r="H115" s="119"/>
      <c r="I115" s="119"/>
      <c r="J115" s="119"/>
      <c r="K115" s="119"/>
      <c r="L115" s="119"/>
      <c r="M115" s="1"/>
      <c r="N115" s="144"/>
    </row>
    <row r="116" spans="2:14" ht="15" customHeight="1" x14ac:dyDescent="0.25">
      <c r="B116" s="150"/>
      <c r="D116" s="208" t="s">
        <v>235</v>
      </c>
      <c r="E116" s="200"/>
      <c r="F116" s="200"/>
      <c r="G116" s="200"/>
      <c r="H116" s="119"/>
      <c r="I116" s="209" t="s">
        <v>236</v>
      </c>
      <c r="J116" s="210"/>
      <c r="K116" s="119"/>
      <c r="L116" s="211">
        <v>45441</v>
      </c>
      <c r="M116" s="1"/>
      <c r="N116" s="144"/>
    </row>
    <row r="117" spans="2:14" ht="15" customHeight="1" x14ac:dyDescent="0.25">
      <c r="B117" s="150"/>
      <c r="D117" s="212" t="s">
        <v>224</v>
      </c>
      <c r="E117" s="151"/>
      <c r="F117" s="151"/>
      <c r="G117" s="151"/>
      <c r="H117" s="119"/>
      <c r="I117" s="212" t="s">
        <v>225</v>
      </c>
      <c r="J117" s="119"/>
      <c r="K117" s="119"/>
      <c r="L117" s="212" t="s">
        <v>226</v>
      </c>
      <c r="M117" s="1"/>
      <c r="N117" s="144"/>
    </row>
    <row r="118" spans="2:14" ht="15" customHeight="1" x14ac:dyDescent="0.25">
      <c r="B118" s="150"/>
      <c r="D118" s="151"/>
      <c r="E118" s="151"/>
      <c r="F118" s="151"/>
      <c r="G118" s="151"/>
      <c r="H118" s="119"/>
      <c r="I118" s="119"/>
      <c r="J118" s="119"/>
      <c r="K118" s="119"/>
      <c r="L118" s="119"/>
      <c r="M118" s="1"/>
      <c r="N118" s="144"/>
    </row>
    <row r="119" spans="2:14" ht="15" customHeight="1" x14ac:dyDescent="0.25">
      <c r="B119" s="150"/>
      <c r="D119" s="213" t="s">
        <v>227</v>
      </c>
      <c r="E119" s="151"/>
      <c r="F119" s="151"/>
      <c r="G119" s="151"/>
      <c r="H119" s="119"/>
      <c r="I119" s="119"/>
      <c r="J119" s="119"/>
      <c r="K119" s="119"/>
      <c r="L119" s="119"/>
      <c r="M119" s="1"/>
      <c r="N119" s="144"/>
    </row>
    <row r="120" spans="2:14" ht="15" customHeight="1" x14ac:dyDescent="0.25">
      <c r="B120" s="198"/>
      <c r="C120" s="199"/>
      <c r="D120" s="214"/>
      <c r="E120" s="214"/>
      <c r="F120" s="214"/>
      <c r="G120" s="214"/>
      <c r="H120" s="215"/>
      <c r="I120" s="215"/>
      <c r="J120" s="215"/>
      <c r="K120" s="215"/>
      <c r="L120" s="215"/>
      <c r="M120" s="199"/>
      <c r="N120" s="203"/>
    </row>
    <row r="121" spans="2:14" ht="15" customHeight="1" x14ac:dyDescent="0.25">
      <c r="B121" s="152"/>
      <c r="C121" s="140"/>
      <c r="D121" s="153"/>
      <c r="E121" s="153"/>
      <c r="F121" s="153"/>
      <c r="G121" s="153"/>
      <c r="H121" s="141"/>
      <c r="I121" s="141"/>
      <c r="J121" s="141"/>
      <c r="K121" s="141"/>
      <c r="L121" s="141"/>
      <c r="M121" s="140"/>
      <c r="N121" s="154"/>
    </row>
    <row r="122" spans="2:14" ht="15" customHeight="1" x14ac:dyDescent="0.25">
      <c r="B122" s="150"/>
      <c r="C122" s="206" t="s">
        <v>228</v>
      </c>
      <c r="D122" s="156"/>
      <c r="E122" s="151"/>
      <c r="F122" s="151"/>
      <c r="G122" s="151"/>
      <c r="H122" s="119"/>
      <c r="I122" s="119"/>
      <c r="J122" s="119"/>
      <c r="K122" s="119"/>
      <c r="L122" s="119"/>
      <c r="M122" s="1"/>
      <c r="N122" s="144"/>
    </row>
    <row r="123" spans="2:14" ht="15" customHeight="1" x14ac:dyDescent="0.25">
      <c r="B123" s="150"/>
      <c r="C123" s="151"/>
      <c r="D123" s="151"/>
      <c r="E123" s="151"/>
      <c r="F123" s="151"/>
      <c r="G123" s="151"/>
      <c r="H123" s="119"/>
      <c r="I123" s="119"/>
      <c r="J123" s="119"/>
      <c r="K123" s="119"/>
      <c r="L123" s="119"/>
      <c r="M123" s="1"/>
      <c r="N123" s="144"/>
    </row>
    <row r="124" spans="2:14" ht="15" customHeight="1" x14ac:dyDescent="0.25">
      <c r="B124" s="150"/>
      <c r="C124" s="216" t="s">
        <v>229</v>
      </c>
      <c r="D124" s="217"/>
      <c r="E124" s="151"/>
      <c r="F124" s="151"/>
      <c r="G124" s="151"/>
      <c r="H124" s="119"/>
      <c r="I124" s="119"/>
      <c r="J124" s="119"/>
      <c r="K124" s="119"/>
      <c r="L124" s="119"/>
      <c r="M124" s="1"/>
      <c r="N124" s="144"/>
    </row>
    <row r="125" spans="2:14" ht="15" customHeight="1" x14ac:dyDescent="0.25">
      <c r="B125" s="150"/>
      <c r="C125" s="151"/>
      <c r="D125" s="151"/>
      <c r="E125" s="151"/>
      <c r="F125" s="151"/>
      <c r="G125" s="151"/>
      <c r="H125" s="119"/>
      <c r="I125" s="119"/>
      <c r="J125" s="119"/>
      <c r="K125" s="119"/>
      <c r="L125" s="119"/>
      <c r="M125" s="1"/>
      <c r="N125" s="144"/>
    </row>
    <row r="126" spans="2:14" ht="15" customHeight="1" x14ac:dyDescent="0.25">
      <c r="B126" s="150"/>
      <c r="C126" s="213" t="s">
        <v>230</v>
      </c>
      <c r="D126" s="151"/>
      <c r="E126" s="151"/>
      <c r="F126" s="151"/>
      <c r="G126" s="151"/>
      <c r="H126" s="119"/>
      <c r="I126" s="119"/>
      <c r="J126" s="119"/>
      <c r="K126" s="119"/>
      <c r="L126" s="119"/>
      <c r="M126" s="1"/>
      <c r="N126" s="144"/>
    </row>
    <row r="127" spans="2:14" ht="15" customHeight="1" x14ac:dyDescent="0.25">
      <c r="B127" s="198"/>
      <c r="C127" s="199"/>
      <c r="D127" s="214"/>
      <c r="E127" s="214"/>
      <c r="F127" s="214"/>
      <c r="G127" s="214"/>
      <c r="H127" s="215"/>
      <c r="I127" s="215"/>
      <c r="J127" s="215"/>
      <c r="K127" s="215"/>
      <c r="L127" s="215"/>
      <c r="M127" s="199"/>
      <c r="N127" s="203"/>
    </row>
    <row r="128" spans="2:14" ht="15" customHeight="1" x14ac:dyDescent="0.25">
      <c r="B128" s="150"/>
      <c r="D128" s="151"/>
      <c r="E128" s="151"/>
      <c r="F128" s="151"/>
      <c r="G128" s="151"/>
      <c r="H128" s="119"/>
      <c r="I128" s="119"/>
      <c r="J128" s="119"/>
      <c r="K128" s="119"/>
      <c r="L128" s="119"/>
      <c r="M128" s="1"/>
      <c r="N128" s="144"/>
    </row>
    <row r="129" spans="2:14" ht="15" customHeight="1" x14ac:dyDescent="0.25">
      <c r="B129" s="150"/>
      <c r="C129" s="206" t="s">
        <v>231</v>
      </c>
      <c r="D129" s="156"/>
      <c r="E129" s="151"/>
      <c r="F129" s="151"/>
      <c r="G129" s="151"/>
      <c r="H129" s="119"/>
      <c r="I129" s="119"/>
      <c r="J129" s="119"/>
      <c r="K129" s="119"/>
      <c r="L129" s="119"/>
      <c r="M129" s="1"/>
      <c r="N129" s="144"/>
    </row>
    <row r="130" spans="2:14" ht="15" customHeight="1" x14ac:dyDescent="0.25">
      <c r="B130" s="150"/>
      <c r="C130" s="151"/>
      <c r="D130" s="151"/>
      <c r="E130" s="151"/>
      <c r="F130" s="151"/>
      <c r="G130" s="151"/>
      <c r="H130" s="119"/>
      <c r="I130" s="119"/>
      <c r="J130" s="119"/>
      <c r="K130" s="119"/>
      <c r="L130" s="119"/>
      <c r="M130" s="1"/>
      <c r="N130" s="144"/>
    </row>
    <row r="131" spans="2:14" ht="15" customHeight="1" x14ac:dyDescent="0.25">
      <c r="B131" s="150"/>
      <c r="C131" s="151" t="s">
        <v>232</v>
      </c>
      <c r="D131" s="151"/>
      <c r="E131" s="151"/>
      <c r="F131" s="151"/>
      <c r="G131" s="151"/>
      <c r="H131" s="119"/>
      <c r="I131" s="119"/>
      <c r="J131" s="119"/>
      <c r="K131" s="119"/>
      <c r="L131" s="119"/>
      <c r="M131" s="1"/>
      <c r="N131" s="144"/>
    </row>
    <row r="132" spans="2:14" ht="15" customHeight="1" x14ac:dyDescent="0.25">
      <c r="B132" s="150"/>
      <c r="C132" s="151" t="s">
        <v>233</v>
      </c>
      <c r="D132" s="151"/>
      <c r="E132" s="151"/>
      <c r="F132" s="151"/>
      <c r="G132" s="151"/>
      <c r="H132" s="119"/>
      <c r="I132" s="119"/>
      <c r="J132" s="119"/>
      <c r="K132" s="119"/>
      <c r="L132" s="119"/>
      <c r="M132" s="1"/>
      <c r="N132" s="144"/>
    </row>
    <row r="133" spans="2:14" ht="15" customHeight="1" x14ac:dyDescent="0.25">
      <c r="B133" s="198"/>
      <c r="C133" s="199"/>
      <c r="D133" s="215"/>
      <c r="E133" s="215"/>
      <c r="F133" s="215"/>
      <c r="G133" s="215"/>
      <c r="H133" s="215"/>
      <c r="I133" s="215"/>
      <c r="J133" s="215"/>
      <c r="K133" s="215"/>
      <c r="L133" s="215"/>
      <c r="M133" s="199"/>
      <c r="N133" s="203"/>
    </row>
    <row r="134" spans="2:14" ht="15" customHeight="1" x14ac:dyDescent="0.25"/>
    <row r="135" spans="2:14" ht="15" customHeight="1" x14ac:dyDescent="0.25"/>
    <row r="136" spans="2:14" ht="15" customHeight="1" x14ac:dyDescent="0.25"/>
    <row r="137" spans="2:14" ht="15" customHeight="1" x14ac:dyDescent="0.25"/>
    <row r="138" spans="2:14" ht="15" customHeight="1" x14ac:dyDescent="0.25"/>
    <row r="139" spans="2:14" ht="15" customHeight="1" x14ac:dyDescent="0.25"/>
    <row r="140" spans="2:14" ht="15" customHeight="1" x14ac:dyDescent="0.25"/>
    <row r="141" spans="2:14" ht="15" customHeight="1" x14ac:dyDescent="0.25"/>
    <row r="142" spans="2:14" ht="15" customHeight="1" x14ac:dyDescent="0.25"/>
    <row r="143" spans="2:14" ht="15" customHeight="1" x14ac:dyDescent="0.25"/>
    <row r="144" spans="2:1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sheetData>
  <sheetProtection algorithmName="SHA-512" hashValue="Zr4RvMbBTuOK2hmuiIMwH+XSBBGXAuV7ix6svHJjTUCtlK4CrIz6ir6lVdgerBX7kfpgYriAvF4YsQS6p7Xfzw==" saltValue="beyaYFGZA/ALz4c+9OemT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16 I116 L116">
    <cfRule type="containsBlanks" dxfId="34" priority="1">
      <formula>LEN(TRIM(D116))=0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zoomScale="76" zoomScaleNormal="76" workbookViewId="0"/>
  </sheetViews>
  <sheetFormatPr defaultColWidth="0" defaultRowHeight="15" zeroHeight="1" x14ac:dyDescent="0.25"/>
  <cols>
    <col min="1" max="1" width="3" style="1" customWidth="1"/>
    <col min="2" max="2" width="12.140625" style="1" bestFit="1" customWidth="1"/>
    <col min="3" max="3" width="12.140625" style="19" bestFit="1" customWidth="1"/>
    <col min="4" max="4" width="99.28515625" style="16" bestFit="1" customWidth="1"/>
    <col min="5" max="5" width="27.5703125" style="17" bestFit="1" customWidth="1"/>
    <col min="6" max="6" width="3" style="1" customWidth="1"/>
    <col min="7" max="16384" width="9.140625" style="1" hidden="1"/>
  </cols>
  <sheetData>
    <row r="1" spans="1:5" ht="15.75" customHeight="1" x14ac:dyDescent="0.25">
      <c r="A1" s="20"/>
      <c r="B1" s="19"/>
    </row>
    <row r="2" spans="1:5" ht="18.75" x14ac:dyDescent="0.3">
      <c r="B2" s="65" t="s">
        <v>234</v>
      </c>
      <c r="C2" s="65"/>
      <c r="D2" s="65"/>
      <c r="E2" s="65"/>
    </row>
    <row r="3" spans="1:5" ht="18.75" x14ac:dyDescent="0.3">
      <c r="B3" s="124"/>
      <c r="C3" s="124"/>
      <c r="D3" s="125" t="str">
        <f>IF(OR(Instructions!$D$116="",Instructions!$I$116="",Instructions!$L$116=""),"COMPLETE THE CERTIFICATION SECTION OF THE INSTRUCTIONS WORKSHEET IN ORDER TO CALCULATE THE TOTALS ON THIS PAGE","")</f>
        <v/>
      </c>
      <c r="E3" s="126"/>
    </row>
    <row r="4" spans="1:5" ht="45" x14ac:dyDescent="0.25">
      <c r="B4" s="37" t="s">
        <v>73</v>
      </c>
      <c r="C4" s="37" t="s">
        <v>64</v>
      </c>
      <c r="D4" s="38" t="s">
        <v>65</v>
      </c>
      <c r="E4" s="39" t="str">
        <f>"2013 to " &amp; Instructions!$A$1 &amp; CHAR(10) &amp;" Personal "  &amp;
"Property " &amp; CHAR(10) &amp;
"Value Change"</f>
        <v>2013 to 2024
 Personal Property 
Value Change</v>
      </c>
    </row>
    <row r="5" spans="1:5" ht="17.25" customHeight="1" x14ac:dyDescent="0.25">
      <c r="B5" s="128" t="s">
        <v>84</v>
      </c>
      <c r="C5" s="128" t="s">
        <v>85</v>
      </c>
      <c r="D5" s="129" t="s">
        <v>86</v>
      </c>
      <c r="E5" s="130">
        <f>IF(OR(Instructions!$D$116 = "", Instructions!$I$116 = "", Instructions!$L$116 = ""), "", IF($B5 = "", "", Export!$AN4))</f>
        <v>-6202298</v>
      </c>
    </row>
    <row r="6" spans="1:5" ht="18" customHeight="1" x14ac:dyDescent="0.25">
      <c r="B6" s="47" t="s">
        <v>84</v>
      </c>
      <c r="C6" s="47" t="s">
        <v>93</v>
      </c>
      <c r="D6" s="127" t="s">
        <v>94</v>
      </c>
      <c r="E6" s="36">
        <f>IF(OR(Instructions!$D$116 = "", Instructions!$I$116 = "", Instructions!$L$116 = ""), "", IF($B6 = "", "", Export!$AN5))</f>
        <v>543980</v>
      </c>
    </row>
    <row r="7" spans="1:5" ht="18" customHeight="1" x14ac:dyDescent="0.25">
      <c r="B7" s="47" t="s">
        <v>84</v>
      </c>
      <c r="C7" s="47" t="s">
        <v>95</v>
      </c>
      <c r="D7" s="127" t="s">
        <v>96</v>
      </c>
      <c r="E7" s="36">
        <f>IF(OR(Instructions!$D$116 = "", Instructions!$I$116 = "", Instructions!$L$116 = ""), "", IF($B7 = "", "", Export!$AN6))</f>
        <v>1610000</v>
      </c>
    </row>
    <row r="8" spans="1:5" ht="18" customHeight="1" x14ac:dyDescent="0.25">
      <c r="B8" s="47" t="s">
        <v>84</v>
      </c>
      <c r="C8" s="47" t="s">
        <v>97</v>
      </c>
      <c r="D8" s="127" t="s">
        <v>98</v>
      </c>
      <c r="E8" s="36">
        <f>IF(OR(Instructions!$D$116 = "", Instructions!$I$116 = "", Instructions!$L$116 = ""), "", IF($B8 = "", "", Export!$AN7))</f>
        <v>2709900</v>
      </c>
    </row>
    <row r="9" spans="1:5" ht="18" customHeight="1" x14ac:dyDescent="0.25">
      <c r="B9" s="47" t="s">
        <v>84</v>
      </c>
      <c r="C9" s="47" t="s">
        <v>99</v>
      </c>
      <c r="D9" s="127" t="s">
        <v>100</v>
      </c>
      <c r="E9" s="36">
        <f>IF(OR(Instructions!$D$116 = "", Instructions!$I$116 = "", Instructions!$L$116 = ""), "", IF($B9 = "", "", Export!$AN8))</f>
        <v>95716600</v>
      </c>
    </row>
    <row r="10" spans="1:5" ht="18" customHeight="1" x14ac:dyDescent="0.25">
      <c r="B10" s="47" t="s">
        <v>84</v>
      </c>
      <c r="C10" s="47" t="s">
        <v>101</v>
      </c>
      <c r="D10" s="127" t="s">
        <v>102</v>
      </c>
      <c r="E10" s="36">
        <f>IF(OR(Instructions!$D$116 = "", Instructions!$I$116 = "", Instructions!$L$116 = ""), "", IF($B10 = "", "", Export!$AN9))</f>
        <v>-54410800</v>
      </c>
    </row>
    <row r="11" spans="1:5" ht="18" customHeight="1" x14ac:dyDescent="0.25">
      <c r="B11" s="47" t="s">
        <v>84</v>
      </c>
      <c r="C11" s="47" t="s">
        <v>88</v>
      </c>
      <c r="D11" s="127" t="s">
        <v>103</v>
      </c>
      <c r="E11" s="36">
        <f>IF(OR(Instructions!$D$116 = "", Instructions!$I$116 = "", Instructions!$L$116 = ""), "", IF($B11 = "", "", Export!$AN10))</f>
        <v>160737175</v>
      </c>
    </row>
    <row r="12" spans="1:5" ht="18" customHeight="1" x14ac:dyDescent="0.25">
      <c r="B12" s="47" t="s">
        <v>84</v>
      </c>
      <c r="C12" s="47" t="s">
        <v>106</v>
      </c>
      <c r="D12" s="127" t="s">
        <v>107</v>
      </c>
      <c r="E12" s="36">
        <f>IF(OR(Instructions!$D$116 = "", Instructions!$I$116 = "", Instructions!$L$116 = ""), "", IF($B12 = "", "", Export!$AN11))</f>
        <v>752298982</v>
      </c>
    </row>
    <row r="13" spans="1:5" ht="18" customHeight="1" x14ac:dyDescent="0.25">
      <c r="B13" s="47"/>
      <c r="C13" s="47"/>
      <c r="D13" s="127"/>
      <c r="E13" s="36"/>
    </row>
    <row r="14" spans="1:5" ht="18" hidden="1" customHeight="1" x14ac:dyDescent="0.25">
      <c r="B14" s="47"/>
      <c r="C14" s="47"/>
      <c r="D14" s="127"/>
      <c r="E14" s="36"/>
    </row>
    <row r="15" spans="1:5" ht="18" hidden="1" customHeight="1" x14ac:dyDescent="0.25">
      <c r="B15" s="47"/>
      <c r="C15" s="47"/>
      <c r="D15" s="127"/>
      <c r="E15" s="36"/>
    </row>
    <row r="16" spans="1:5" ht="18" hidden="1" customHeight="1" x14ac:dyDescent="0.25">
      <c r="B16" s="47"/>
      <c r="C16" s="47"/>
      <c r="D16" s="127"/>
      <c r="E16" s="36"/>
    </row>
    <row r="17" spans="2:5" ht="18" hidden="1" customHeight="1" x14ac:dyDescent="0.25">
      <c r="B17" s="47"/>
      <c r="C17" s="47"/>
      <c r="D17" s="127"/>
      <c r="E17" s="36"/>
    </row>
    <row r="18" spans="2:5" ht="18" hidden="1" customHeight="1" x14ac:dyDescent="0.25">
      <c r="B18" s="47"/>
      <c r="C18" s="47"/>
      <c r="D18" s="127"/>
      <c r="E18" s="36"/>
    </row>
    <row r="19" spans="2:5" ht="18" hidden="1" customHeight="1" x14ac:dyDescent="0.25">
      <c r="B19" s="47"/>
      <c r="C19" s="47"/>
      <c r="D19" s="127"/>
      <c r="E19" s="36"/>
    </row>
    <row r="20" spans="2:5" ht="18" hidden="1" customHeight="1" x14ac:dyDescent="0.25">
      <c r="B20" s="47"/>
      <c r="C20" s="47"/>
      <c r="D20" s="127"/>
      <c r="E20" s="36"/>
    </row>
    <row r="21" spans="2:5" ht="18" hidden="1" customHeight="1" x14ac:dyDescent="0.25">
      <c r="B21" s="47"/>
      <c r="C21" s="47"/>
      <c r="D21" s="127"/>
      <c r="E21" s="36"/>
    </row>
    <row r="22" spans="2:5" ht="18" hidden="1" customHeight="1" x14ac:dyDescent="0.25">
      <c r="B22" s="47"/>
      <c r="C22" s="47"/>
      <c r="D22" s="127"/>
      <c r="E22" s="36"/>
    </row>
    <row r="23" spans="2:5" ht="18" hidden="1" customHeight="1" x14ac:dyDescent="0.25">
      <c r="B23" s="47"/>
      <c r="C23" s="47"/>
      <c r="D23" s="127"/>
      <c r="E23" s="36"/>
    </row>
    <row r="24" spans="2:5" ht="18" hidden="1" customHeight="1" x14ac:dyDescent="0.25">
      <c r="B24" s="47"/>
      <c r="C24" s="47"/>
      <c r="D24" s="127"/>
      <c r="E24" s="36"/>
    </row>
    <row r="25" spans="2:5" ht="18" hidden="1" customHeight="1" x14ac:dyDescent="0.25">
      <c r="B25" s="47"/>
      <c r="C25" s="47"/>
      <c r="D25" s="127"/>
      <c r="E25" s="36"/>
    </row>
    <row r="26" spans="2:5" ht="18" hidden="1" customHeight="1" x14ac:dyDescent="0.25">
      <c r="B26" s="47"/>
      <c r="C26" s="47"/>
      <c r="D26" s="127"/>
      <c r="E26" s="36"/>
    </row>
    <row r="27" spans="2:5" ht="18" hidden="1" customHeight="1" x14ac:dyDescent="0.25">
      <c r="B27" s="47"/>
      <c r="C27" s="47"/>
      <c r="D27" s="127"/>
      <c r="E27" s="36"/>
    </row>
    <row r="28" spans="2:5" ht="18" hidden="1" customHeight="1" x14ac:dyDescent="0.25">
      <c r="B28" s="47"/>
      <c r="C28" s="47"/>
      <c r="D28" s="127"/>
      <c r="E28" s="36"/>
    </row>
    <row r="29" spans="2:5" ht="18" hidden="1" customHeight="1" x14ac:dyDescent="0.25">
      <c r="B29" s="47"/>
      <c r="C29" s="47"/>
      <c r="D29" s="127"/>
      <c r="E29" s="36"/>
    </row>
    <row r="30" spans="2:5" ht="18" hidden="1" customHeight="1" x14ac:dyDescent="0.25">
      <c r="B30" s="47"/>
      <c r="C30" s="47"/>
      <c r="D30" s="127"/>
      <c r="E30" s="36"/>
    </row>
    <row r="31" spans="2:5" ht="18" hidden="1" customHeight="1" x14ac:dyDescent="0.25">
      <c r="B31" s="47"/>
      <c r="C31" s="47"/>
      <c r="D31" s="127"/>
      <c r="E31" s="36"/>
    </row>
    <row r="32" spans="2:5" ht="18" hidden="1" customHeight="1" x14ac:dyDescent="0.25">
      <c r="B32" s="47"/>
      <c r="C32" s="47"/>
      <c r="D32" s="127"/>
      <c r="E32" s="36"/>
    </row>
    <row r="33" spans="2:5" ht="18" hidden="1" customHeight="1" x14ac:dyDescent="0.25">
      <c r="B33" s="47"/>
      <c r="C33" s="47"/>
      <c r="D33" s="127"/>
      <c r="E33" s="36"/>
    </row>
    <row r="34" spans="2:5" ht="18" hidden="1" customHeight="1" x14ac:dyDescent="0.25">
      <c r="B34" s="47"/>
      <c r="C34" s="47"/>
      <c r="D34" s="127"/>
      <c r="E34" s="36"/>
    </row>
    <row r="35" spans="2:5" ht="18" hidden="1" customHeight="1" x14ac:dyDescent="0.25">
      <c r="B35" s="47"/>
      <c r="C35" s="47"/>
      <c r="D35" s="127"/>
      <c r="E35" s="36"/>
    </row>
    <row r="36" spans="2:5" ht="18" hidden="1" customHeight="1" x14ac:dyDescent="0.25">
      <c r="B36" s="47"/>
      <c r="C36" s="47"/>
      <c r="D36" s="127"/>
      <c r="E36" s="36"/>
    </row>
    <row r="37" spans="2:5" ht="18" hidden="1" customHeight="1" x14ac:dyDescent="0.25">
      <c r="B37" s="47"/>
      <c r="C37" s="47"/>
      <c r="D37" s="127"/>
      <c r="E37" s="36"/>
    </row>
    <row r="38" spans="2:5" ht="18" hidden="1" customHeight="1" x14ac:dyDescent="0.25">
      <c r="B38" s="47"/>
      <c r="C38" s="47"/>
      <c r="D38" s="127"/>
      <c r="E38" s="36"/>
    </row>
    <row r="39" spans="2:5" ht="18" hidden="1" customHeight="1" x14ac:dyDescent="0.25">
      <c r="B39" s="47"/>
      <c r="C39" s="47"/>
      <c r="D39" s="127"/>
      <c r="E39" s="36"/>
    </row>
    <row r="40" spans="2:5" ht="18" hidden="1" customHeight="1" x14ac:dyDescent="0.25">
      <c r="B40" s="47"/>
      <c r="C40" s="47"/>
      <c r="D40" s="127"/>
      <c r="E40" s="36"/>
    </row>
    <row r="41" spans="2:5" ht="18" hidden="1" customHeight="1" x14ac:dyDescent="0.25">
      <c r="B41" s="47"/>
      <c r="C41" s="47"/>
      <c r="D41" s="127"/>
      <c r="E41" s="36"/>
    </row>
    <row r="42" spans="2:5" ht="18" hidden="1" customHeight="1" x14ac:dyDescent="0.25">
      <c r="B42" s="47"/>
      <c r="C42" s="47"/>
      <c r="D42" s="127"/>
      <c r="E42" s="36"/>
    </row>
    <row r="43" spans="2:5" ht="18" hidden="1" customHeight="1" x14ac:dyDescent="0.25">
      <c r="B43" s="47"/>
      <c r="C43" s="47"/>
      <c r="D43" s="127"/>
      <c r="E43" s="36"/>
    </row>
    <row r="44" spans="2:5" ht="18" hidden="1" customHeight="1" x14ac:dyDescent="0.25">
      <c r="B44" s="47"/>
      <c r="C44" s="47"/>
      <c r="D44" s="127"/>
      <c r="E44" s="36"/>
    </row>
    <row r="45" spans="2:5" ht="18" hidden="1" customHeight="1" x14ac:dyDescent="0.25">
      <c r="B45" s="47"/>
      <c r="C45" s="47"/>
      <c r="D45" s="127"/>
      <c r="E45" s="36"/>
    </row>
    <row r="46" spans="2:5" ht="18" hidden="1" customHeight="1" x14ac:dyDescent="0.25">
      <c r="B46" s="47"/>
      <c r="C46" s="47"/>
      <c r="D46" s="127"/>
      <c r="E46" s="36"/>
    </row>
    <row r="47" spans="2:5" ht="18" hidden="1" customHeight="1" x14ac:dyDescent="0.25">
      <c r="B47" s="47"/>
      <c r="C47" s="47"/>
      <c r="D47" s="127"/>
      <c r="E47" s="36"/>
    </row>
    <row r="48" spans="2:5" ht="18" hidden="1" customHeight="1" x14ac:dyDescent="0.25">
      <c r="B48" s="47"/>
      <c r="C48" s="47"/>
      <c r="D48" s="127"/>
      <c r="E48" s="36"/>
    </row>
    <row r="49" spans="2:5" ht="18" hidden="1" customHeight="1" x14ac:dyDescent="0.25">
      <c r="B49" s="47"/>
      <c r="C49" s="47"/>
      <c r="D49" s="127"/>
      <c r="E49" s="36"/>
    </row>
    <row r="50" spans="2:5" ht="18" hidden="1" customHeight="1" x14ac:dyDescent="0.25">
      <c r="B50" s="47"/>
      <c r="C50" s="47"/>
      <c r="D50" s="127"/>
      <c r="E50" s="36"/>
    </row>
    <row r="51" spans="2:5" ht="18" hidden="1" customHeight="1" x14ac:dyDescent="0.25">
      <c r="B51" s="47"/>
      <c r="C51" s="47"/>
      <c r="D51" s="127"/>
      <c r="E51" s="36"/>
    </row>
    <row r="52" spans="2:5" ht="18" hidden="1" customHeight="1" x14ac:dyDescent="0.25">
      <c r="B52" s="47"/>
      <c r="C52" s="47"/>
      <c r="D52" s="127"/>
      <c r="E52" s="36"/>
    </row>
    <row r="53" spans="2:5" ht="18" hidden="1" customHeight="1" x14ac:dyDescent="0.25">
      <c r="B53" s="47"/>
      <c r="C53" s="47"/>
      <c r="D53" s="127"/>
      <c r="E53" s="36"/>
    </row>
    <row r="54" spans="2:5" ht="18" hidden="1" customHeight="1" x14ac:dyDescent="0.25">
      <c r="B54" s="47"/>
      <c r="C54" s="47"/>
      <c r="D54" s="127"/>
      <c r="E54" s="36"/>
    </row>
    <row r="55" spans="2:5" ht="18" hidden="1" customHeight="1" x14ac:dyDescent="0.25">
      <c r="B55" s="47"/>
      <c r="C55" s="47"/>
      <c r="D55" s="127"/>
      <c r="E55" s="36"/>
    </row>
    <row r="56" spans="2:5" ht="18" hidden="1" customHeight="1" x14ac:dyDescent="0.25">
      <c r="B56" s="47"/>
      <c r="C56" s="47"/>
      <c r="D56" s="127"/>
      <c r="E56" s="36"/>
    </row>
    <row r="57" spans="2:5" ht="18" hidden="1" customHeight="1" x14ac:dyDescent="0.25">
      <c r="B57" s="47"/>
      <c r="C57" s="47"/>
      <c r="D57" s="127"/>
      <c r="E57" s="36"/>
    </row>
    <row r="58" spans="2:5" ht="18" hidden="1" customHeight="1" x14ac:dyDescent="0.25">
      <c r="B58" s="47"/>
      <c r="C58" s="47"/>
      <c r="D58" s="127"/>
      <c r="E58" s="36"/>
    </row>
    <row r="59" spans="2:5" ht="18" hidden="1" customHeight="1" x14ac:dyDescent="0.25">
      <c r="B59" s="47"/>
      <c r="C59" s="47"/>
      <c r="D59" s="127"/>
      <c r="E59" s="36"/>
    </row>
    <row r="60" spans="2:5" ht="18" hidden="1" customHeight="1" x14ac:dyDescent="0.25">
      <c r="B60" s="47"/>
      <c r="C60" s="47"/>
      <c r="D60" s="127"/>
      <c r="E60" s="36"/>
    </row>
    <row r="61" spans="2:5" ht="18" hidden="1" customHeight="1" x14ac:dyDescent="0.25">
      <c r="B61" s="47"/>
      <c r="C61" s="47"/>
      <c r="D61" s="127"/>
      <c r="E61" s="36"/>
    </row>
    <row r="62" spans="2:5" ht="18" hidden="1" customHeight="1" x14ac:dyDescent="0.25">
      <c r="B62" s="47"/>
      <c r="C62" s="47"/>
      <c r="D62" s="127"/>
      <c r="E62" s="36"/>
    </row>
    <row r="63" spans="2:5" ht="18" hidden="1" customHeight="1" x14ac:dyDescent="0.25">
      <c r="B63" s="47"/>
      <c r="C63" s="47"/>
      <c r="D63" s="127"/>
      <c r="E63" s="36"/>
    </row>
    <row r="64" spans="2:5" ht="18" hidden="1" customHeight="1" x14ac:dyDescent="0.25">
      <c r="B64" s="47"/>
      <c r="C64" s="47"/>
      <c r="D64" s="127"/>
      <c r="E64" s="36"/>
    </row>
    <row r="65" spans="2:5" ht="18" hidden="1" customHeight="1" x14ac:dyDescent="0.25">
      <c r="B65" s="47"/>
      <c r="C65" s="47"/>
      <c r="D65" s="127"/>
      <c r="E65" s="36"/>
    </row>
    <row r="66" spans="2:5" ht="18" hidden="1" customHeight="1" x14ac:dyDescent="0.25">
      <c r="B66" s="47"/>
      <c r="C66" s="47"/>
      <c r="D66" s="127"/>
      <c r="E66" s="36"/>
    </row>
    <row r="67" spans="2:5" ht="18" hidden="1" customHeight="1" x14ac:dyDescent="0.25">
      <c r="B67" s="47"/>
      <c r="C67" s="47"/>
      <c r="D67" s="127"/>
      <c r="E67" s="36"/>
    </row>
    <row r="68" spans="2:5" ht="18" hidden="1" customHeight="1" x14ac:dyDescent="0.25">
      <c r="B68" s="47"/>
      <c r="C68" s="47"/>
      <c r="D68" s="127"/>
      <c r="E68" s="36"/>
    </row>
    <row r="69" spans="2:5" ht="18" hidden="1" customHeight="1" x14ac:dyDescent="0.25">
      <c r="B69" s="47"/>
      <c r="C69" s="47"/>
      <c r="D69" s="127"/>
      <c r="E69" s="36"/>
    </row>
    <row r="70" spans="2:5" ht="18" hidden="1" customHeight="1" x14ac:dyDescent="0.25">
      <c r="B70" s="47"/>
      <c r="C70" s="47"/>
      <c r="D70" s="127"/>
      <c r="E70" s="36"/>
    </row>
    <row r="71" spans="2:5" ht="18" hidden="1" customHeight="1" x14ac:dyDescent="0.25">
      <c r="B71" s="47"/>
      <c r="C71" s="47"/>
      <c r="D71" s="127"/>
      <c r="E71" s="36"/>
    </row>
    <row r="72" spans="2:5" ht="18" hidden="1" customHeight="1" x14ac:dyDescent="0.25">
      <c r="B72" s="47"/>
      <c r="C72" s="47"/>
      <c r="D72" s="127"/>
      <c r="E72" s="36"/>
    </row>
    <row r="73" spans="2:5" ht="18" hidden="1" customHeight="1" x14ac:dyDescent="0.25">
      <c r="B73" s="47"/>
      <c r="C73" s="47"/>
      <c r="D73" s="127"/>
      <c r="E73" s="36"/>
    </row>
    <row r="74" spans="2:5" ht="18" hidden="1" customHeight="1" x14ac:dyDescent="0.25">
      <c r="B74" s="47"/>
      <c r="C74" s="47"/>
      <c r="D74" s="127"/>
      <c r="E74" s="36"/>
    </row>
    <row r="75" spans="2:5" ht="18" hidden="1" customHeight="1" x14ac:dyDescent="0.25">
      <c r="B75" s="47"/>
      <c r="C75" s="47"/>
      <c r="D75" s="127"/>
      <c r="E75" s="36"/>
    </row>
    <row r="76" spans="2:5" ht="18" hidden="1" customHeight="1" x14ac:dyDescent="0.25">
      <c r="B76" s="47"/>
      <c r="C76" s="47"/>
      <c r="D76" s="127"/>
      <c r="E76" s="36"/>
    </row>
    <row r="77" spans="2:5" ht="18" hidden="1" customHeight="1" x14ac:dyDescent="0.25">
      <c r="B77" s="47"/>
      <c r="C77" s="47"/>
      <c r="D77" s="127"/>
      <c r="E77" s="36"/>
    </row>
    <row r="78" spans="2:5" ht="18" hidden="1" customHeight="1" x14ac:dyDescent="0.25">
      <c r="B78" s="47"/>
      <c r="C78" s="47"/>
      <c r="D78" s="127"/>
      <c r="E78" s="36"/>
    </row>
    <row r="79" spans="2:5" ht="18" hidden="1" customHeight="1" x14ac:dyDescent="0.25">
      <c r="B79" s="47"/>
      <c r="C79" s="47"/>
      <c r="D79" s="127"/>
      <c r="E79" s="36"/>
    </row>
    <row r="80" spans="2:5" ht="18" hidden="1" customHeight="1" x14ac:dyDescent="0.25">
      <c r="B80" s="47"/>
      <c r="C80" s="47"/>
      <c r="D80" s="127"/>
      <c r="E80" s="36"/>
    </row>
    <row r="81" spans="2:5" ht="18" hidden="1" customHeight="1" x14ac:dyDescent="0.25">
      <c r="B81" s="47"/>
      <c r="C81" s="47"/>
      <c r="D81" s="127"/>
      <c r="E81" s="36"/>
    </row>
    <row r="82" spans="2:5" ht="18" hidden="1" customHeight="1" x14ac:dyDescent="0.25">
      <c r="B82" s="47"/>
      <c r="C82" s="47"/>
      <c r="D82" s="127"/>
      <c r="E82" s="36"/>
    </row>
    <row r="83" spans="2:5" ht="18" hidden="1" customHeight="1" x14ac:dyDescent="0.25">
      <c r="B83" s="47"/>
      <c r="C83" s="47"/>
      <c r="D83" s="127"/>
      <c r="E83" s="36"/>
    </row>
    <row r="84" spans="2:5" ht="18" hidden="1" customHeight="1" x14ac:dyDescent="0.25">
      <c r="B84" s="47"/>
      <c r="C84" s="47"/>
      <c r="D84" s="127"/>
      <c r="E84" s="36"/>
    </row>
    <row r="85" spans="2:5" ht="18" hidden="1" customHeight="1" x14ac:dyDescent="0.25">
      <c r="B85" s="47"/>
      <c r="C85" s="47"/>
      <c r="D85" s="127"/>
      <c r="E85" s="36"/>
    </row>
    <row r="86" spans="2:5" ht="18" hidden="1" customHeight="1" x14ac:dyDescent="0.25">
      <c r="B86" s="47"/>
      <c r="C86" s="47"/>
      <c r="D86" s="127"/>
      <c r="E86" s="36"/>
    </row>
    <row r="87" spans="2:5" ht="18" hidden="1" customHeight="1" x14ac:dyDescent="0.25">
      <c r="B87" s="47"/>
      <c r="C87" s="47"/>
      <c r="D87" s="127"/>
      <c r="E87" s="36"/>
    </row>
    <row r="88" spans="2:5" ht="18" hidden="1" customHeight="1" x14ac:dyDescent="0.25">
      <c r="B88" s="47"/>
      <c r="C88" s="47"/>
      <c r="D88" s="127"/>
      <c r="E88" s="36"/>
    </row>
    <row r="89" spans="2:5" ht="18" hidden="1" customHeight="1" x14ac:dyDescent="0.25">
      <c r="B89" s="47"/>
      <c r="C89" s="47"/>
      <c r="D89" s="127"/>
      <c r="E89" s="36"/>
    </row>
    <row r="90" spans="2:5" ht="18" hidden="1" customHeight="1" x14ac:dyDescent="0.25">
      <c r="B90" s="47"/>
      <c r="C90" s="47"/>
      <c r="D90" s="127"/>
      <c r="E90" s="36"/>
    </row>
    <row r="91" spans="2:5" ht="18" hidden="1" customHeight="1" x14ac:dyDescent="0.25">
      <c r="B91" s="47"/>
      <c r="C91" s="47"/>
      <c r="D91" s="127"/>
      <c r="E91" s="36"/>
    </row>
    <row r="92" spans="2:5" ht="18" hidden="1" customHeight="1" x14ac:dyDescent="0.25">
      <c r="B92" s="47"/>
      <c r="C92" s="47"/>
      <c r="D92" s="127"/>
      <c r="E92" s="36"/>
    </row>
    <row r="93" spans="2:5" ht="18" hidden="1" customHeight="1" x14ac:dyDescent="0.25">
      <c r="B93" s="47"/>
      <c r="C93" s="47"/>
      <c r="D93" s="127"/>
      <c r="E93" s="36"/>
    </row>
    <row r="94" spans="2:5" ht="18" hidden="1" customHeight="1" x14ac:dyDescent="0.25">
      <c r="B94" s="47"/>
      <c r="C94" s="47"/>
      <c r="D94" s="127"/>
      <c r="E94" s="36"/>
    </row>
    <row r="95" spans="2:5" ht="18" hidden="1" customHeight="1" x14ac:dyDescent="0.25">
      <c r="B95" s="47"/>
      <c r="C95" s="47"/>
      <c r="D95" s="127"/>
      <c r="E95" s="36"/>
    </row>
    <row r="96" spans="2:5" ht="18" hidden="1" customHeight="1" x14ac:dyDescent="0.25">
      <c r="B96" s="47"/>
      <c r="C96" s="47"/>
      <c r="D96" s="127"/>
      <c r="E96" s="36"/>
    </row>
    <row r="97" spans="2:5" ht="18" hidden="1" customHeight="1" x14ac:dyDescent="0.25">
      <c r="B97" s="47"/>
      <c r="C97" s="47"/>
      <c r="D97" s="127"/>
      <c r="E97" s="36"/>
    </row>
    <row r="98" spans="2:5" ht="18" hidden="1" customHeight="1" x14ac:dyDescent="0.25">
      <c r="B98" s="47"/>
      <c r="C98" s="47"/>
      <c r="D98" s="127"/>
      <c r="E98" s="36"/>
    </row>
    <row r="99" spans="2:5" ht="18" hidden="1" customHeight="1" x14ac:dyDescent="0.25">
      <c r="B99" s="47"/>
      <c r="C99" s="47"/>
      <c r="D99" s="127"/>
      <c r="E99" s="36"/>
    </row>
    <row r="100" spans="2:5" ht="18" hidden="1" customHeight="1" x14ac:dyDescent="0.25">
      <c r="B100" s="47"/>
      <c r="C100" s="47"/>
      <c r="D100" s="127"/>
      <c r="E100" s="36"/>
    </row>
    <row r="101" spans="2:5" ht="18" hidden="1" customHeight="1" x14ac:dyDescent="0.25">
      <c r="B101" s="47"/>
      <c r="C101" s="47"/>
      <c r="D101" s="127"/>
      <c r="E101" s="36"/>
    </row>
    <row r="102" spans="2:5" ht="18" hidden="1" customHeight="1" x14ac:dyDescent="0.25">
      <c r="B102" s="47"/>
      <c r="C102" s="47"/>
      <c r="D102" s="127"/>
      <c r="E102" s="36"/>
    </row>
    <row r="103" spans="2:5" ht="18" hidden="1" customHeight="1" x14ac:dyDescent="0.25">
      <c r="B103" s="47"/>
      <c r="C103" s="47"/>
      <c r="D103" s="127"/>
      <c r="E103" s="36"/>
    </row>
    <row r="104" spans="2:5" ht="18" hidden="1" customHeight="1" x14ac:dyDescent="0.25">
      <c r="B104" s="47"/>
      <c r="C104" s="47"/>
      <c r="D104" s="127"/>
      <c r="E104" s="36"/>
    </row>
    <row r="105" spans="2:5" ht="18" hidden="1" customHeight="1" x14ac:dyDescent="0.25">
      <c r="B105" s="47"/>
      <c r="C105" s="47"/>
      <c r="D105" s="127"/>
      <c r="E105" s="36"/>
    </row>
    <row r="106" spans="2:5" ht="18" hidden="1" customHeight="1" x14ac:dyDescent="0.25">
      <c r="B106" s="47"/>
      <c r="C106" s="47"/>
      <c r="D106" s="127"/>
      <c r="E106" s="36"/>
    </row>
    <row r="107" spans="2:5" ht="18" hidden="1" customHeight="1" x14ac:dyDescent="0.25">
      <c r="B107" s="47"/>
      <c r="C107" s="47"/>
      <c r="D107" s="127"/>
      <c r="E107" s="36"/>
    </row>
    <row r="108" spans="2:5" ht="18" hidden="1" customHeight="1" x14ac:dyDescent="0.25">
      <c r="B108" s="47"/>
      <c r="C108" s="47"/>
      <c r="D108" s="127"/>
      <c r="E108" s="36"/>
    </row>
    <row r="109" spans="2:5" ht="18" hidden="1" customHeight="1" x14ac:dyDescent="0.25">
      <c r="B109" s="47"/>
      <c r="C109" s="47"/>
      <c r="D109" s="127"/>
      <c r="E109" s="36"/>
    </row>
    <row r="110" spans="2:5" ht="18" hidden="1" customHeight="1" x14ac:dyDescent="0.25">
      <c r="B110" s="47"/>
      <c r="C110" s="47"/>
      <c r="D110" s="127"/>
      <c r="E110" s="36"/>
    </row>
    <row r="111" spans="2:5" ht="18" hidden="1" customHeight="1" x14ac:dyDescent="0.25">
      <c r="B111" s="47"/>
      <c r="C111" s="47"/>
      <c r="D111" s="127"/>
      <c r="E111" s="36"/>
    </row>
    <row r="112" spans="2:5" ht="18" hidden="1" customHeight="1" x14ac:dyDescent="0.25">
      <c r="B112" s="47"/>
      <c r="C112" s="47"/>
      <c r="D112" s="127"/>
      <c r="E112" s="36"/>
    </row>
    <row r="113" spans="2:5" ht="18" hidden="1" customHeight="1" x14ac:dyDescent="0.25">
      <c r="B113" s="47"/>
      <c r="C113" s="47"/>
      <c r="D113" s="127"/>
      <c r="E113" s="36"/>
    </row>
    <row r="114" spans="2:5" ht="18" hidden="1" customHeight="1" x14ac:dyDescent="0.25">
      <c r="B114" s="47"/>
      <c r="C114" s="47"/>
      <c r="D114" s="127"/>
      <c r="E114" s="36"/>
    </row>
    <row r="115" spans="2:5" ht="18" hidden="1" customHeight="1" x14ac:dyDescent="0.25">
      <c r="B115" s="47"/>
      <c r="C115" s="47"/>
      <c r="D115" s="127"/>
      <c r="E115" s="36"/>
    </row>
    <row r="116" spans="2:5" ht="18" hidden="1" customHeight="1" x14ac:dyDescent="0.25">
      <c r="B116" s="47"/>
      <c r="C116" s="47"/>
      <c r="D116" s="127"/>
      <c r="E116" s="36"/>
    </row>
    <row r="117" spans="2:5" ht="18" hidden="1" customHeight="1" x14ac:dyDescent="0.25">
      <c r="B117" s="47"/>
      <c r="C117" s="47"/>
      <c r="D117" s="127"/>
      <c r="E117" s="36"/>
    </row>
    <row r="118" spans="2:5" ht="18" hidden="1" customHeight="1" x14ac:dyDescent="0.25">
      <c r="B118" s="47"/>
      <c r="C118" s="47"/>
      <c r="D118" s="127"/>
      <c r="E118" s="36"/>
    </row>
    <row r="119" spans="2:5" ht="18" hidden="1" customHeight="1" x14ac:dyDescent="0.25">
      <c r="B119" s="47"/>
      <c r="C119" s="47"/>
      <c r="D119" s="127"/>
      <c r="E119" s="36"/>
    </row>
    <row r="120" spans="2:5" ht="18" hidden="1" customHeight="1" x14ac:dyDescent="0.25">
      <c r="B120" s="47"/>
      <c r="C120" s="47"/>
      <c r="D120" s="127"/>
      <c r="E120" s="36"/>
    </row>
    <row r="121" spans="2:5" ht="18" hidden="1" customHeight="1" x14ac:dyDescent="0.25">
      <c r="B121" s="47"/>
      <c r="C121" s="47"/>
      <c r="D121" s="127"/>
      <c r="E121" s="36"/>
    </row>
    <row r="122" spans="2:5" ht="18" hidden="1" customHeight="1" x14ac:dyDescent="0.25">
      <c r="B122" s="47"/>
      <c r="C122" s="47"/>
      <c r="D122" s="127"/>
      <c r="E122" s="36"/>
    </row>
    <row r="123" spans="2:5" ht="18" hidden="1" customHeight="1" x14ac:dyDescent="0.25">
      <c r="B123" s="47"/>
      <c r="C123" s="47"/>
      <c r="D123" s="127"/>
      <c r="E123" s="36"/>
    </row>
    <row r="124" spans="2:5" ht="18" hidden="1" customHeight="1" x14ac:dyDescent="0.25">
      <c r="B124" s="47"/>
      <c r="C124" s="47"/>
      <c r="D124" s="127"/>
      <c r="E124" s="36"/>
    </row>
    <row r="125" spans="2:5" ht="18" hidden="1" customHeight="1" x14ac:dyDescent="0.25">
      <c r="B125" s="47"/>
      <c r="C125" s="47"/>
      <c r="D125" s="127"/>
      <c r="E125" s="36"/>
    </row>
    <row r="126" spans="2:5" hidden="1" x14ac:dyDescent="0.25">
      <c r="B126" s="47"/>
      <c r="C126" s="47"/>
      <c r="D126" s="127"/>
      <c r="E126" s="36"/>
    </row>
  </sheetData>
  <sheetProtection algorithmName="SHA-512" hashValue="xsbOz07do1zzAblUDqx0EfJwDmZmDzWy5Dc0wSQ6P8NhVIxJ65KZSzk7ca014rm5QK5Zg1WK2ANLS2DSXEx3UQ==" saltValue="VswZstkZKryXG+rdsGZmV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G7"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48" customWidth="1"/>
    <col min="12" max="12" width="25.140625" style="15" customWidth="1"/>
    <col min="13" max="14" width="25.140625" style="48" customWidth="1"/>
    <col min="15" max="19" width="25.140625" style="48" customWidth="1" outlineLevel="1"/>
    <col min="20" max="22" width="25.140625" style="48" customWidth="1"/>
    <col min="23" max="27" width="25.140625" style="48" customWidth="1" outlineLevel="1"/>
    <col min="28" max="35" width="25.140625" style="48" customWidth="1"/>
    <col min="36" max="36" width="25.140625" style="15" customWidth="1"/>
    <col min="37" max="37" width="25.140625" style="48" customWidth="1"/>
    <col min="38" max="38" width="27.42578125" style="13" customWidth="1"/>
    <col min="39" max="39" width="9.140625" style="8" customWidth="1"/>
    <col min="40" max="16384" width="9.140625" style="8" hidden="1"/>
  </cols>
  <sheetData>
    <row r="1" spans="1:39" s="2" customFormat="1" ht="36.75" customHeight="1" thickBot="1" x14ac:dyDescent="0.3">
      <c r="A1" s="49" t="str">
        <f>IF(Instructions!$O$1=0, "", TEXT(Instructions!$O$1, "00"))</f>
        <v>73</v>
      </c>
      <c r="B1" s="77" t="str">
        <f>Instructions!$A$1 &amp; " Personal Property IC Summary Report"</f>
        <v>2024 Personal Property IC Summary Report</v>
      </c>
      <c r="C1" s="78"/>
      <c r="D1" s="78"/>
      <c r="E1" s="78"/>
      <c r="F1" s="79"/>
      <c r="G1" s="231" t="s">
        <v>74</v>
      </c>
      <c r="H1" s="232"/>
      <c r="I1" s="232"/>
      <c r="J1" s="232"/>
      <c r="K1" s="232"/>
      <c r="L1" s="232"/>
      <c r="M1" s="232"/>
      <c r="N1" s="233"/>
      <c r="O1" s="219" t="s">
        <v>75</v>
      </c>
      <c r="P1" s="220"/>
      <c r="Q1" s="220"/>
      <c r="R1" s="220"/>
      <c r="S1" s="220"/>
      <c r="T1" s="220"/>
      <c r="U1" s="220"/>
      <c r="V1" s="221"/>
      <c r="W1" s="225" t="s">
        <v>76</v>
      </c>
      <c r="X1" s="226"/>
      <c r="Y1" s="226"/>
      <c r="Z1" s="226"/>
      <c r="AA1" s="226"/>
      <c r="AB1" s="226"/>
      <c r="AC1" s="226"/>
      <c r="AD1" s="227"/>
      <c r="AE1" s="237" t="str">
        <f>Instructions!$A$1 &amp; " TAXABLE VALUES as of" &amp; CHAR(10) &amp;
"MAY 10, " &amp; Instructions!$A$1</f>
        <v>2024 TAXABLE VALUES as of
MAY 10, 2024</v>
      </c>
      <c r="AF1" s="238"/>
      <c r="AG1" s="238"/>
      <c r="AH1" s="238"/>
      <c r="AI1" s="238"/>
      <c r="AJ1" s="238"/>
      <c r="AK1" s="238"/>
      <c r="AL1" s="112"/>
      <c r="AM1" s="25"/>
    </row>
    <row r="2" spans="1:39" s="2" customFormat="1" ht="15" customHeight="1" x14ac:dyDescent="0.25">
      <c r="A2" s="50" t="s">
        <v>0</v>
      </c>
      <c r="B2" s="131" t="s">
        <v>2</v>
      </c>
      <c r="C2" s="131"/>
      <c r="D2" s="80"/>
      <c r="E2" s="80"/>
      <c r="F2" s="81"/>
      <c r="G2" s="234"/>
      <c r="H2" s="235"/>
      <c r="I2" s="235"/>
      <c r="J2" s="235"/>
      <c r="K2" s="235"/>
      <c r="L2" s="235"/>
      <c r="M2" s="235"/>
      <c r="N2" s="236"/>
      <c r="O2" s="222"/>
      <c r="P2" s="223"/>
      <c r="Q2" s="223"/>
      <c r="R2" s="223"/>
      <c r="S2" s="223"/>
      <c r="T2" s="223"/>
      <c r="U2" s="223"/>
      <c r="V2" s="224"/>
      <c r="W2" s="228"/>
      <c r="X2" s="229"/>
      <c r="Y2" s="229"/>
      <c r="Z2" s="229"/>
      <c r="AA2" s="229"/>
      <c r="AB2" s="229"/>
      <c r="AC2" s="229"/>
      <c r="AD2" s="230"/>
      <c r="AE2" s="239"/>
      <c r="AF2" s="240"/>
      <c r="AG2" s="240"/>
      <c r="AH2" s="240"/>
      <c r="AI2" s="240"/>
      <c r="AJ2" s="240"/>
      <c r="AK2" s="240"/>
      <c r="AL2" s="116"/>
      <c r="AM2" s="25"/>
    </row>
    <row r="3" spans="1:39" s="35" customFormat="1" ht="22.5" customHeight="1" x14ac:dyDescent="0.25">
      <c r="A3" s="50"/>
      <c r="B3" s="3"/>
      <c r="C3" s="42"/>
      <c r="D3" s="42"/>
      <c r="E3" s="42"/>
      <c r="F3" s="43"/>
      <c r="G3" s="86" t="s">
        <v>4</v>
      </c>
      <c r="H3" s="87"/>
      <c r="I3" s="86" t="s">
        <v>29</v>
      </c>
      <c r="J3" s="88"/>
      <c r="K3" s="87"/>
      <c r="L3" s="74" t="s">
        <v>44</v>
      </c>
      <c r="M3" s="76"/>
      <c r="N3" s="76"/>
      <c r="O3" s="92" t="s">
        <v>4</v>
      </c>
      <c r="P3" s="93"/>
      <c r="Q3" s="92" t="s">
        <v>29</v>
      </c>
      <c r="R3" s="96"/>
      <c r="S3" s="93"/>
      <c r="T3" s="98"/>
      <c r="U3" s="100" t="s">
        <v>62</v>
      </c>
      <c r="V3" s="100" t="s">
        <v>63</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82" t="s">
        <v>83</v>
      </c>
      <c r="C4" s="82"/>
      <c r="D4" s="82"/>
      <c r="E4" s="82"/>
      <c r="F4" s="83"/>
      <c r="G4" s="89" t="s">
        <v>36</v>
      </c>
      <c r="H4" s="90"/>
      <c r="I4" s="89" t="s">
        <v>37</v>
      </c>
      <c r="J4" s="91"/>
      <c r="K4" s="90"/>
      <c r="L4" s="75"/>
      <c r="M4" s="76"/>
      <c r="N4" s="76"/>
      <c r="O4" s="94" t="s">
        <v>48</v>
      </c>
      <c r="P4" s="95"/>
      <c r="Q4" s="94" t="s">
        <v>49</v>
      </c>
      <c r="R4" s="97"/>
      <c r="S4" s="95"/>
      <c r="T4" s="99"/>
      <c r="U4" s="101"/>
      <c r="V4" s="101"/>
      <c r="W4" s="104" t="s">
        <v>55</v>
      </c>
      <c r="X4" s="105"/>
      <c r="Y4" s="104" t="s">
        <v>56</v>
      </c>
      <c r="Z4" s="107"/>
      <c r="AA4" s="105"/>
      <c r="AB4" s="109"/>
      <c r="AC4" s="111"/>
      <c r="AD4" s="111"/>
      <c r="AE4" s="113" t="str">
        <f>"Report the "&amp;Instructions!$A$1&amp;" Taxable Value "&amp;CHAR(10)&amp;
"from the Ad Valorem Roll for "&amp;CHAR(10)&amp;
"each municipality listed"</f>
        <v>Report the 2024 Taxable Value 
from the Ad Valorem Roll for 
each municipality listed</v>
      </c>
      <c r="AF4" s="114"/>
      <c r="AG4" s="113" t="str">
        <f>"Report the " &amp; Instructions!$A$1 &amp; " Taxable Value from " &amp; CHAR(10) &amp;
"the IFT Roll for each municipality listed"</f>
        <v>Report the 2024 Taxable Value from 
the IFT Roll for each municipality listed</v>
      </c>
      <c r="AH4" s="115"/>
      <c r="AI4" s="114"/>
      <c r="AJ4" s="72"/>
      <c r="AK4" s="70"/>
      <c r="AL4" s="84"/>
      <c r="AM4" s="26"/>
    </row>
    <row r="5" spans="1:39" s="5" customFormat="1" ht="165" x14ac:dyDescent="0.25">
      <c r="A5" s="51" t="s">
        <v>34</v>
      </c>
      <c r="B5" s="44" t="s">
        <v>64</v>
      </c>
      <c r="C5" s="44" t="s">
        <v>35</v>
      </c>
      <c r="D5" s="44" t="s">
        <v>66</v>
      </c>
      <c r="E5" s="44" t="s">
        <v>1</v>
      </c>
      <c r="F5" s="52" t="s">
        <v>46</v>
      </c>
      <c r="G5" s="56" t="s">
        <v>39</v>
      </c>
      <c r="H5" s="56" t="s">
        <v>40</v>
      </c>
      <c r="I5" s="56" t="s">
        <v>42</v>
      </c>
      <c r="J5" s="56" t="s">
        <v>43</v>
      </c>
      <c r="K5" s="56" t="s">
        <v>41</v>
      </c>
      <c r="L5" s="73" t="s">
        <v>67</v>
      </c>
      <c r="M5" s="64" t="s">
        <v>77</v>
      </c>
      <c r="N5" s="64" t="s">
        <v>70</v>
      </c>
      <c r="O5" s="55" t="s">
        <v>50</v>
      </c>
      <c r="P5" s="55" t="s">
        <v>51</v>
      </c>
      <c r="Q5" s="55" t="s">
        <v>52</v>
      </c>
      <c r="R5" s="55" t="s">
        <v>53</v>
      </c>
      <c r="S5" s="55" t="s">
        <v>54</v>
      </c>
      <c r="T5" s="60" t="s">
        <v>68</v>
      </c>
      <c r="U5" s="61" t="s">
        <v>78</v>
      </c>
      <c r="V5" s="61" t="s">
        <v>69</v>
      </c>
      <c r="W5" s="57" t="s">
        <v>57</v>
      </c>
      <c r="X5" s="57" t="s">
        <v>58</v>
      </c>
      <c r="Y5" s="57" t="s">
        <v>59</v>
      </c>
      <c r="Z5" s="57" t="s">
        <v>60</v>
      </c>
      <c r="AA5" s="57" t="s">
        <v>61</v>
      </c>
      <c r="AB5" s="62" t="s">
        <v>71</v>
      </c>
      <c r="AC5" s="63" t="s">
        <v>79</v>
      </c>
      <c r="AD5" s="63" t="s">
        <v>72</v>
      </c>
      <c r="AE5" s="58" t="str">
        <f>Instructions!$A$1 &amp; CHAR(10)
&amp; "COMMERCIAL " &amp; CHAR(10)
&amp; "PERSONAL PROPERTY " &amp; CHAR(10)
&amp; CHAR(10)
&amp; "TAXABLE VALUE"</f>
        <v>2024
COMMERCIAL 
PERSONAL PROPERTY 
TAXABLE VALUE</v>
      </c>
      <c r="AF5" s="58" t="str">
        <f>Instructions!$A$1 &amp; CHAR(10)
&amp; "INDUSTRIAL " &amp; CHAR(10)
&amp; "PERSONAL PROPERTY " &amp; CHAR(10)
&amp; CHAR(10)
&amp; "TAXABLE VALUE"</f>
        <v>2024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2024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2024
IFT NEW FACILITY 
PERSONAL PROPERTY 
ON LAND THAT IS 
CLASSIFIED AS 
INDUSTRIAL REAL 
1/2 TAXABLE VALUE</v>
      </c>
      <c r="AI5" s="58" t="str">
        <f>Instructions!$A$1 &amp; CHAR(10)
&amp; "IFT REPLACEMENT/REHAB " &amp; CHAR(10)
&amp; "PERSONAL PROPERTY " &amp; CHAR(10)
&amp; CHAR(10)
&amp; "TAXABLE VALUE"</f>
        <v>2024
IFT REPLACEMENT/REHAB 
PERSONAL PROPERTY 
TAXABLE VALUE</v>
      </c>
      <c r="AJ5" s="59" t="str">
        <f>Instructions!$A$1 &amp;
CHAR(10) &amp;
CHAR(10) &amp;
"TOTAL" &amp;
CHAR(10) &amp;
"TAXABLE VALUE"</f>
        <v>2024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40"/>
    </row>
    <row r="6" spans="1:39" s="1" customFormat="1" x14ac:dyDescent="0.25">
      <c r="A6" s="45"/>
      <c r="B6" s="45"/>
      <c r="C6" s="22"/>
      <c r="D6" s="23"/>
      <c r="E6" s="21"/>
      <c r="F6" s="23"/>
      <c r="G6" s="24"/>
      <c r="H6" s="24"/>
      <c r="I6" s="24"/>
      <c r="J6" s="24"/>
      <c r="K6" s="24"/>
      <c r="L6" s="41" t="str">
        <f t="shared" ref="L6:L56" si="0">IF($A6 = "", "", SUM(G6:K6))</f>
        <v/>
      </c>
      <c r="M6" s="24"/>
      <c r="N6" s="24"/>
      <c r="O6" s="24"/>
      <c r="P6" s="24"/>
      <c r="Q6" s="24"/>
      <c r="R6" s="24"/>
      <c r="S6" s="24"/>
      <c r="T6" s="41" t="str">
        <f t="shared" ref="T6:T56" si="1">IF($A6 = "", "", SUM(O6:S6))</f>
        <v/>
      </c>
      <c r="U6" s="24"/>
      <c r="V6" s="24"/>
      <c r="W6" s="24"/>
      <c r="X6" s="24"/>
      <c r="Y6" s="24"/>
      <c r="Z6" s="24"/>
      <c r="AA6" s="24"/>
      <c r="AB6" s="41" t="str">
        <f t="shared" ref="AB6:AB56" si="2">IF($A6 = "", "", SUM(W6:AA6))</f>
        <v/>
      </c>
      <c r="AC6" s="24"/>
      <c r="AD6" s="24"/>
      <c r="AE6" s="24"/>
      <c r="AF6" s="24"/>
      <c r="AG6" s="24"/>
      <c r="AH6" s="24"/>
      <c r="AI6" s="24"/>
      <c r="AJ6" s="41" t="str">
        <f t="shared" ref="AJ6:AJ56" si="3">IF($A6 = "", "", SUM(AE6:AI6))</f>
        <v/>
      </c>
      <c r="AK6" s="24"/>
      <c r="AL6" s="41" t="str">
        <f t="shared" ref="AL6:AL56" si="4">IF($A6 = "", "",$L6 - $AJ6)</f>
        <v/>
      </c>
    </row>
    <row r="7" spans="1:39" s="1" customFormat="1" x14ac:dyDescent="0.25">
      <c r="A7" s="45"/>
      <c r="B7" s="45"/>
      <c r="C7" s="22"/>
      <c r="D7" s="23"/>
      <c r="E7" s="21"/>
      <c r="F7" s="23"/>
      <c r="G7" s="24"/>
      <c r="H7" s="24"/>
      <c r="I7" s="24"/>
      <c r="J7" s="24"/>
      <c r="K7" s="24"/>
      <c r="L7" s="41" t="str">
        <f t="shared" si="0"/>
        <v/>
      </c>
      <c r="M7" s="24"/>
      <c r="N7" s="24"/>
      <c r="O7" s="24"/>
      <c r="P7" s="24"/>
      <c r="Q7" s="24"/>
      <c r="R7" s="24"/>
      <c r="S7" s="24"/>
      <c r="T7" s="41" t="str">
        <f t="shared" si="1"/>
        <v/>
      </c>
      <c r="U7" s="24"/>
      <c r="V7" s="24"/>
      <c r="W7" s="24"/>
      <c r="X7" s="24"/>
      <c r="Y7" s="24"/>
      <c r="Z7" s="24"/>
      <c r="AA7" s="24"/>
      <c r="AB7" s="41" t="str">
        <f t="shared" si="2"/>
        <v/>
      </c>
      <c r="AC7" s="24"/>
      <c r="AD7" s="24"/>
      <c r="AE7" s="24"/>
      <c r="AF7" s="24"/>
      <c r="AG7" s="24"/>
      <c r="AH7" s="24"/>
      <c r="AI7" s="24"/>
      <c r="AJ7" s="41" t="str">
        <f t="shared" si="3"/>
        <v/>
      </c>
      <c r="AK7" s="24"/>
      <c r="AL7" s="41" t="str">
        <f t="shared" si="4"/>
        <v/>
      </c>
    </row>
    <row r="8" spans="1:39" s="1" customFormat="1"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s="1" customFormat="1"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s="1" customFormat="1"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s="1" customFormat="1"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s="1" customFormat="1"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s="1" customFormat="1"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s="1" customFormat="1"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s="1" customFormat="1"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s="1" customFormat="1"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s="1" customFormat="1"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s="1" customFormat="1"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s="1" customFormat="1"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s="1" customFormat="1"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s="1" customFormat="1"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s="1" customFormat="1"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s="1" customFormat="1"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s="1" customFormat="1"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s="1" customFormat="1"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s="1" customFormat="1"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s="1" customFormat="1"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s="1" customFormat="1"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s="1" customFormat="1"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s="1" customFormat="1"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s="1" customFormat="1"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s="1" customFormat="1"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s="1" customFormat="1"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s="1" customFormat="1"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s="1" customFormat="1"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s="1" customFormat="1"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s="1" customFormat="1"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s="1" customFormat="1"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s="1" customFormat="1"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s="1" customFormat="1"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s="1" customFormat="1"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s="1" customFormat="1"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s="1" customFormat="1"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s="1" customFormat="1"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s="1" customFormat="1"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s="1" customFormat="1"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s="1" customFormat="1"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s="1" customFormat="1"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s="1" customFormat="1"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s="1" customFormat="1"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s="1" customFormat="1"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s="1" customFormat="1"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s="1" customFormat="1"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s="1" customFormat="1"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s="1" customFormat="1"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s="1" customFormat="1"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s="1" customFormat="1" hidden="1" x14ac:dyDescent="0.25">
      <c r="A57" s="45"/>
      <c r="B57" s="45"/>
      <c r="C57" s="22"/>
      <c r="D57" s="23"/>
      <c r="E57" s="21"/>
      <c r="F57" s="23"/>
      <c r="G57" s="24"/>
      <c r="H57" s="24"/>
      <c r="I57" s="24"/>
      <c r="J57" s="24"/>
      <c r="K57" s="24"/>
      <c r="L57" s="41" t="str">
        <f t="shared" ref="L57:L65" si="5">IF($A57 = "", "", SUM(G57:K57))</f>
        <v/>
      </c>
      <c r="M57" s="24"/>
      <c r="N57" s="24"/>
      <c r="O57" s="24"/>
      <c r="P57" s="24"/>
      <c r="Q57" s="24"/>
      <c r="R57" s="24"/>
      <c r="S57" s="24"/>
      <c r="T57" s="41" t="str">
        <f t="shared" ref="T57:T81" si="6">IF($A57 = "", "", SUM(O57:S57))</f>
        <v/>
      </c>
      <c r="U57" s="24"/>
      <c r="V57" s="24"/>
      <c r="W57" s="24"/>
      <c r="X57" s="24"/>
      <c r="Y57" s="24"/>
      <c r="Z57" s="24"/>
      <c r="AA57" s="24"/>
      <c r="AB57" s="41" t="str">
        <f t="shared" ref="AB57:AB81" si="7">IF($A57 = "", "", SUM(W57:AA57))</f>
        <v/>
      </c>
      <c r="AC57" s="24"/>
      <c r="AD57" s="24"/>
      <c r="AE57" s="24"/>
      <c r="AF57" s="24"/>
      <c r="AG57" s="24"/>
      <c r="AH57" s="24"/>
      <c r="AI57" s="24"/>
      <c r="AJ57" s="41" t="str">
        <f t="shared" ref="AJ57:AJ65" si="8">IF($A57 = "", "", SUM(AE57:AI57))</f>
        <v/>
      </c>
      <c r="AK57" s="24"/>
      <c r="AL57" s="41" t="str">
        <f t="shared" ref="AL57:AL81" si="9">IF($A57 = "", "",$L57 - $AJ57)</f>
        <v/>
      </c>
    </row>
    <row r="58" spans="1:38" s="1" customFormat="1" hidden="1" x14ac:dyDescent="0.25">
      <c r="A58" s="45"/>
      <c r="B58" s="45"/>
      <c r="C58" s="22"/>
      <c r="D58" s="23"/>
      <c r="E58" s="21"/>
      <c r="F58" s="23"/>
      <c r="G58" s="24"/>
      <c r="H58" s="24"/>
      <c r="I58" s="24"/>
      <c r="J58" s="24"/>
      <c r="K58" s="24"/>
      <c r="L58" s="41" t="str">
        <f t="shared" si="5"/>
        <v/>
      </c>
      <c r="M58" s="24"/>
      <c r="N58" s="24"/>
      <c r="O58" s="24"/>
      <c r="P58" s="24"/>
      <c r="Q58" s="24"/>
      <c r="R58" s="24"/>
      <c r="S58" s="24"/>
      <c r="T58" s="41" t="str">
        <f t="shared" si="6"/>
        <v/>
      </c>
      <c r="U58" s="24"/>
      <c r="V58" s="24"/>
      <c r="W58" s="24"/>
      <c r="X58" s="24"/>
      <c r="Y58" s="24"/>
      <c r="Z58" s="24"/>
      <c r="AA58" s="24"/>
      <c r="AB58" s="41" t="str">
        <f t="shared" si="7"/>
        <v/>
      </c>
      <c r="AC58" s="24"/>
      <c r="AD58" s="24"/>
      <c r="AE58" s="24"/>
      <c r="AF58" s="24"/>
      <c r="AG58" s="24"/>
      <c r="AH58" s="24"/>
      <c r="AI58" s="24"/>
      <c r="AJ58" s="41" t="str">
        <f t="shared" si="8"/>
        <v/>
      </c>
      <c r="AK58" s="24"/>
      <c r="AL58" s="41" t="str">
        <f t="shared" si="9"/>
        <v/>
      </c>
    </row>
    <row r="59" spans="1:38" s="1" customFormat="1" hidden="1" x14ac:dyDescent="0.25">
      <c r="A59" s="45"/>
      <c r="B59" s="45"/>
      <c r="C59" s="22"/>
      <c r="D59" s="23"/>
      <c r="E59" s="21"/>
      <c r="F59" s="23"/>
      <c r="G59" s="24"/>
      <c r="H59" s="24"/>
      <c r="I59" s="24"/>
      <c r="J59" s="24"/>
      <c r="K59" s="24"/>
      <c r="L59" s="41" t="str">
        <f t="shared" si="5"/>
        <v/>
      </c>
      <c r="M59" s="24"/>
      <c r="N59" s="24"/>
      <c r="O59" s="24"/>
      <c r="P59" s="24"/>
      <c r="Q59" s="24"/>
      <c r="R59" s="24"/>
      <c r="S59" s="24"/>
      <c r="T59" s="41" t="str">
        <f t="shared" si="6"/>
        <v/>
      </c>
      <c r="U59" s="24"/>
      <c r="V59" s="24"/>
      <c r="W59" s="24"/>
      <c r="X59" s="24"/>
      <c r="Y59" s="24"/>
      <c r="Z59" s="24"/>
      <c r="AA59" s="24"/>
      <c r="AB59" s="41" t="str">
        <f t="shared" si="7"/>
        <v/>
      </c>
      <c r="AC59" s="24"/>
      <c r="AD59" s="24"/>
      <c r="AE59" s="24"/>
      <c r="AF59" s="24"/>
      <c r="AG59" s="24"/>
      <c r="AH59" s="24"/>
      <c r="AI59" s="24"/>
      <c r="AJ59" s="41" t="str">
        <f t="shared" si="8"/>
        <v/>
      </c>
      <c r="AK59" s="24"/>
      <c r="AL59" s="41" t="str">
        <f t="shared" si="9"/>
        <v/>
      </c>
    </row>
    <row r="60" spans="1:38" s="1" customFormat="1" hidden="1" x14ac:dyDescent="0.25">
      <c r="A60" s="45"/>
      <c r="B60" s="45"/>
      <c r="C60" s="22"/>
      <c r="D60" s="23"/>
      <c r="E60" s="21"/>
      <c r="F60" s="23"/>
      <c r="G60" s="24"/>
      <c r="H60" s="24"/>
      <c r="I60" s="24"/>
      <c r="J60" s="24"/>
      <c r="K60" s="24"/>
      <c r="L60" s="41" t="str">
        <f t="shared" si="5"/>
        <v/>
      </c>
      <c r="M60" s="24"/>
      <c r="N60" s="24"/>
      <c r="O60" s="24"/>
      <c r="P60" s="24"/>
      <c r="Q60" s="24"/>
      <c r="R60" s="24"/>
      <c r="S60" s="24"/>
      <c r="T60" s="41" t="str">
        <f t="shared" si="6"/>
        <v/>
      </c>
      <c r="U60" s="24"/>
      <c r="V60" s="24"/>
      <c r="W60" s="24"/>
      <c r="X60" s="24"/>
      <c r="Y60" s="24"/>
      <c r="Z60" s="24"/>
      <c r="AA60" s="24"/>
      <c r="AB60" s="41" t="str">
        <f t="shared" si="7"/>
        <v/>
      </c>
      <c r="AC60" s="24"/>
      <c r="AD60" s="24"/>
      <c r="AE60" s="24"/>
      <c r="AF60" s="24"/>
      <c r="AG60" s="24"/>
      <c r="AH60" s="24"/>
      <c r="AI60" s="24"/>
      <c r="AJ60" s="41" t="str">
        <f t="shared" si="8"/>
        <v/>
      </c>
      <c r="AK60" s="24"/>
      <c r="AL60" s="41" t="str">
        <f t="shared" si="9"/>
        <v/>
      </c>
    </row>
    <row r="61" spans="1:38" s="1" customFormat="1" hidden="1" x14ac:dyDescent="0.25">
      <c r="A61" s="45"/>
      <c r="B61" s="45"/>
      <c r="C61" s="22"/>
      <c r="D61" s="23"/>
      <c r="E61" s="21"/>
      <c r="F61" s="23"/>
      <c r="G61" s="24"/>
      <c r="H61" s="24"/>
      <c r="I61" s="24"/>
      <c r="J61" s="24"/>
      <c r="K61" s="24"/>
      <c r="L61" s="41" t="str">
        <f t="shared" si="5"/>
        <v/>
      </c>
      <c r="M61" s="24"/>
      <c r="N61" s="24"/>
      <c r="O61" s="24"/>
      <c r="P61" s="24"/>
      <c r="Q61" s="24"/>
      <c r="R61" s="24"/>
      <c r="S61" s="24"/>
      <c r="T61" s="41" t="str">
        <f t="shared" si="6"/>
        <v/>
      </c>
      <c r="U61" s="24"/>
      <c r="V61" s="24"/>
      <c r="W61" s="24"/>
      <c r="X61" s="24"/>
      <c r="Y61" s="24"/>
      <c r="Z61" s="24"/>
      <c r="AA61" s="24"/>
      <c r="AB61" s="41" t="str">
        <f t="shared" si="7"/>
        <v/>
      </c>
      <c r="AC61" s="24"/>
      <c r="AD61" s="24"/>
      <c r="AE61" s="24"/>
      <c r="AF61" s="24"/>
      <c r="AG61" s="24"/>
      <c r="AH61" s="24"/>
      <c r="AI61" s="24"/>
      <c r="AJ61" s="41" t="str">
        <f t="shared" si="8"/>
        <v/>
      </c>
      <c r="AK61" s="24"/>
      <c r="AL61" s="41" t="str">
        <f t="shared" si="9"/>
        <v/>
      </c>
    </row>
    <row r="62" spans="1:38" s="1" customFormat="1" hidden="1" x14ac:dyDescent="0.25">
      <c r="A62" s="45"/>
      <c r="B62" s="45"/>
      <c r="C62" s="22"/>
      <c r="D62" s="23"/>
      <c r="E62" s="21"/>
      <c r="F62" s="23"/>
      <c r="G62" s="24"/>
      <c r="H62" s="24"/>
      <c r="I62" s="24"/>
      <c r="J62" s="24"/>
      <c r="K62" s="24"/>
      <c r="L62" s="41" t="str">
        <f t="shared" si="5"/>
        <v/>
      </c>
      <c r="M62" s="24"/>
      <c r="N62" s="24"/>
      <c r="O62" s="24"/>
      <c r="P62" s="24"/>
      <c r="Q62" s="24"/>
      <c r="R62" s="24"/>
      <c r="S62" s="24"/>
      <c r="T62" s="41" t="str">
        <f t="shared" si="6"/>
        <v/>
      </c>
      <c r="U62" s="24"/>
      <c r="V62" s="24"/>
      <c r="W62" s="24"/>
      <c r="X62" s="24"/>
      <c r="Y62" s="24"/>
      <c r="Z62" s="24"/>
      <c r="AA62" s="24"/>
      <c r="AB62" s="41" t="str">
        <f t="shared" si="7"/>
        <v/>
      </c>
      <c r="AC62" s="24"/>
      <c r="AD62" s="24"/>
      <c r="AE62" s="24"/>
      <c r="AF62" s="24"/>
      <c r="AG62" s="24"/>
      <c r="AH62" s="24"/>
      <c r="AI62" s="24"/>
      <c r="AJ62" s="41" t="str">
        <f t="shared" si="8"/>
        <v/>
      </c>
      <c r="AK62" s="24"/>
      <c r="AL62" s="41" t="str">
        <f t="shared" si="9"/>
        <v/>
      </c>
    </row>
    <row r="63" spans="1:38" s="1" customFormat="1" hidden="1" x14ac:dyDescent="0.25">
      <c r="A63" s="45"/>
      <c r="B63" s="45"/>
      <c r="C63" s="22"/>
      <c r="D63" s="23"/>
      <c r="E63" s="21"/>
      <c r="F63" s="23"/>
      <c r="G63" s="24"/>
      <c r="H63" s="24"/>
      <c r="I63" s="24"/>
      <c r="J63" s="24"/>
      <c r="K63" s="24"/>
      <c r="L63" s="41" t="str">
        <f t="shared" si="5"/>
        <v/>
      </c>
      <c r="M63" s="24"/>
      <c r="N63" s="24"/>
      <c r="O63" s="24"/>
      <c r="P63" s="24"/>
      <c r="Q63" s="24"/>
      <c r="R63" s="24"/>
      <c r="S63" s="24"/>
      <c r="T63" s="41" t="str">
        <f t="shared" si="6"/>
        <v/>
      </c>
      <c r="U63" s="24"/>
      <c r="V63" s="24"/>
      <c r="W63" s="24"/>
      <c r="X63" s="24"/>
      <c r="Y63" s="24"/>
      <c r="Z63" s="24"/>
      <c r="AA63" s="24"/>
      <c r="AB63" s="41" t="str">
        <f t="shared" si="7"/>
        <v/>
      </c>
      <c r="AC63" s="24"/>
      <c r="AD63" s="24"/>
      <c r="AE63" s="24"/>
      <c r="AF63" s="24"/>
      <c r="AG63" s="24"/>
      <c r="AH63" s="24"/>
      <c r="AI63" s="24"/>
      <c r="AJ63" s="41" t="str">
        <f t="shared" si="8"/>
        <v/>
      </c>
      <c r="AK63" s="24"/>
      <c r="AL63" s="41" t="str">
        <f t="shared" si="9"/>
        <v/>
      </c>
    </row>
    <row r="64" spans="1:38" s="1" customFormat="1" hidden="1" x14ac:dyDescent="0.25">
      <c r="A64" s="45"/>
      <c r="B64" s="45"/>
      <c r="C64" s="22"/>
      <c r="D64" s="23"/>
      <c r="E64" s="21"/>
      <c r="F64" s="23"/>
      <c r="G64" s="24"/>
      <c r="H64" s="24"/>
      <c r="I64" s="24"/>
      <c r="J64" s="24"/>
      <c r="K64" s="24"/>
      <c r="L64" s="41" t="str">
        <f t="shared" si="5"/>
        <v/>
      </c>
      <c r="M64" s="24"/>
      <c r="N64" s="24"/>
      <c r="O64" s="24"/>
      <c r="P64" s="24"/>
      <c r="Q64" s="24"/>
      <c r="R64" s="24"/>
      <c r="S64" s="24"/>
      <c r="T64" s="41" t="str">
        <f t="shared" si="6"/>
        <v/>
      </c>
      <c r="U64" s="24"/>
      <c r="V64" s="24"/>
      <c r="W64" s="24"/>
      <c r="X64" s="24"/>
      <c r="Y64" s="24"/>
      <c r="Z64" s="24"/>
      <c r="AA64" s="24"/>
      <c r="AB64" s="41" t="str">
        <f t="shared" si="7"/>
        <v/>
      </c>
      <c r="AC64" s="24"/>
      <c r="AD64" s="24"/>
      <c r="AE64" s="24"/>
      <c r="AF64" s="24"/>
      <c r="AG64" s="24"/>
      <c r="AH64" s="24"/>
      <c r="AI64" s="24"/>
      <c r="AJ64" s="41" t="str">
        <f t="shared" si="8"/>
        <v/>
      </c>
      <c r="AK64" s="24"/>
      <c r="AL64" s="41" t="str">
        <f t="shared" si="9"/>
        <v/>
      </c>
    </row>
    <row r="65" spans="1:38" s="1" customFormat="1" hidden="1" x14ac:dyDescent="0.25">
      <c r="A65" s="45"/>
      <c r="B65" s="45"/>
      <c r="C65" s="22"/>
      <c r="D65" s="23"/>
      <c r="E65" s="21"/>
      <c r="F65" s="23"/>
      <c r="G65" s="24"/>
      <c r="H65" s="24"/>
      <c r="I65" s="24"/>
      <c r="J65" s="24"/>
      <c r="K65" s="24"/>
      <c r="L65" s="41" t="str">
        <f t="shared" si="5"/>
        <v/>
      </c>
      <c r="M65" s="24"/>
      <c r="N65" s="24"/>
      <c r="O65" s="24"/>
      <c r="P65" s="24"/>
      <c r="Q65" s="24"/>
      <c r="R65" s="24"/>
      <c r="S65" s="24"/>
      <c r="T65" s="41" t="str">
        <f t="shared" si="6"/>
        <v/>
      </c>
      <c r="U65" s="24"/>
      <c r="V65" s="24"/>
      <c r="W65" s="24"/>
      <c r="X65" s="24"/>
      <c r="Y65" s="24"/>
      <c r="Z65" s="24"/>
      <c r="AA65" s="24"/>
      <c r="AB65" s="41" t="str">
        <f t="shared" si="7"/>
        <v/>
      </c>
      <c r="AC65" s="24"/>
      <c r="AD65" s="24"/>
      <c r="AE65" s="24"/>
      <c r="AF65" s="24"/>
      <c r="AG65" s="24"/>
      <c r="AH65" s="24"/>
      <c r="AI65" s="24"/>
      <c r="AJ65" s="41" t="str">
        <f t="shared" si="8"/>
        <v/>
      </c>
      <c r="AK65" s="24"/>
      <c r="AL65" s="41" t="str">
        <f t="shared" si="9"/>
        <v/>
      </c>
    </row>
    <row r="66" spans="1:38" s="1" customFormat="1" hidden="1" x14ac:dyDescent="0.25">
      <c r="A66" s="45"/>
      <c r="B66" s="45"/>
      <c r="C66" s="22"/>
      <c r="D66" s="23"/>
      <c r="E66" s="21"/>
      <c r="F66" s="23"/>
      <c r="G66" s="24"/>
      <c r="H66" s="24"/>
      <c r="I66" s="24"/>
      <c r="J66" s="24"/>
      <c r="K66" s="24"/>
      <c r="L66" s="41" t="str">
        <f t="shared" ref="L66:L81" si="10">IF($A66 = "", "", SUM(G66:K66))</f>
        <v/>
      </c>
      <c r="M66" s="24"/>
      <c r="N66" s="24"/>
      <c r="O66" s="24"/>
      <c r="P66" s="24"/>
      <c r="Q66" s="24"/>
      <c r="R66" s="24"/>
      <c r="S66" s="24"/>
      <c r="T66" s="41" t="str">
        <f t="shared" si="6"/>
        <v/>
      </c>
      <c r="U66" s="24"/>
      <c r="V66" s="24"/>
      <c r="W66" s="24"/>
      <c r="X66" s="24"/>
      <c r="Y66" s="24"/>
      <c r="Z66" s="24"/>
      <c r="AA66" s="24"/>
      <c r="AB66" s="41" t="str">
        <f t="shared" si="7"/>
        <v/>
      </c>
      <c r="AC66" s="24"/>
      <c r="AD66" s="24"/>
      <c r="AE66" s="24"/>
      <c r="AF66" s="24"/>
      <c r="AG66" s="24"/>
      <c r="AH66" s="24"/>
      <c r="AI66" s="24"/>
      <c r="AJ66" s="41" t="str">
        <f t="shared" ref="AJ66:AJ81" si="11">IF($A66 = "", "", SUM(AE66:AI66))</f>
        <v/>
      </c>
      <c r="AK66" s="24"/>
      <c r="AL66" s="41" t="str">
        <f t="shared" si="9"/>
        <v/>
      </c>
    </row>
    <row r="67" spans="1:38" s="1" customFormat="1" hidden="1" x14ac:dyDescent="0.25">
      <c r="A67" s="45"/>
      <c r="B67" s="45"/>
      <c r="C67" s="22"/>
      <c r="D67" s="23"/>
      <c r="E67" s="21"/>
      <c r="F67" s="23"/>
      <c r="G67" s="24"/>
      <c r="H67" s="24"/>
      <c r="I67" s="24"/>
      <c r="J67" s="24"/>
      <c r="K67" s="24"/>
      <c r="L67" s="41" t="str">
        <f t="shared" si="10"/>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11"/>
        <v/>
      </c>
      <c r="AK67" s="24"/>
      <c r="AL67" s="41" t="str">
        <f t="shared" si="9"/>
        <v/>
      </c>
    </row>
    <row r="68" spans="1:38" s="1" customFormat="1" hidden="1" x14ac:dyDescent="0.25">
      <c r="A68" s="45"/>
      <c r="B68" s="45"/>
      <c r="C68" s="22"/>
      <c r="D68" s="23"/>
      <c r="E68" s="21"/>
      <c r="F68" s="23"/>
      <c r="G68" s="24"/>
      <c r="H68" s="24"/>
      <c r="I68" s="24"/>
      <c r="J68" s="24"/>
      <c r="K68" s="24"/>
      <c r="L68" s="41" t="str">
        <f t="shared" si="10"/>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11"/>
        <v/>
      </c>
      <c r="AK68" s="24"/>
      <c r="AL68" s="41" t="str">
        <f t="shared" si="9"/>
        <v/>
      </c>
    </row>
    <row r="69" spans="1:38" s="1" customFormat="1" hidden="1" x14ac:dyDescent="0.25">
      <c r="A69" s="45"/>
      <c r="B69" s="45"/>
      <c r="C69" s="22"/>
      <c r="D69" s="23"/>
      <c r="E69" s="21"/>
      <c r="F69" s="23"/>
      <c r="G69" s="24"/>
      <c r="H69" s="24"/>
      <c r="I69" s="24"/>
      <c r="J69" s="24"/>
      <c r="K69" s="24"/>
      <c r="L69" s="41" t="str">
        <f t="shared" si="10"/>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11"/>
        <v/>
      </c>
      <c r="AK69" s="24"/>
      <c r="AL69" s="41" t="str">
        <f t="shared" si="9"/>
        <v/>
      </c>
    </row>
    <row r="70" spans="1:38" s="1" customFormat="1" hidden="1" x14ac:dyDescent="0.25">
      <c r="A70" s="45"/>
      <c r="B70" s="45"/>
      <c r="C70" s="22"/>
      <c r="D70" s="23"/>
      <c r="E70" s="21"/>
      <c r="F70" s="23"/>
      <c r="G70" s="24"/>
      <c r="H70" s="24"/>
      <c r="I70" s="24"/>
      <c r="J70" s="24"/>
      <c r="K70" s="24"/>
      <c r="L70" s="41" t="str">
        <f t="shared" si="10"/>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11"/>
        <v/>
      </c>
      <c r="AK70" s="24"/>
      <c r="AL70" s="41" t="str">
        <f t="shared" si="9"/>
        <v/>
      </c>
    </row>
    <row r="71" spans="1:38" s="1" customFormat="1" hidden="1" x14ac:dyDescent="0.25">
      <c r="A71" s="45"/>
      <c r="B71" s="45"/>
      <c r="C71" s="22"/>
      <c r="D71" s="23"/>
      <c r="E71" s="21"/>
      <c r="F71" s="23"/>
      <c r="G71" s="24"/>
      <c r="H71" s="24"/>
      <c r="I71" s="24"/>
      <c r="J71" s="24"/>
      <c r="K71" s="24"/>
      <c r="L71" s="41" t="str">
        <f t="shared" si="10"/>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11"/>
        <v/>
      </c>
      <c r="AK71" s="24"/>
      <c r="AL71" s="41" t="str">
        <f t="shared" si="9"/>
        <v/>
      </c>
    </row>
    <row r="72" spans="1:38" s="1" customFormat="1" hidden="1" x14ac:dyDescent="0.25">
      <c r="A72" s="45"/>
      <c r="B72" s="45"/>
      <c r="C72" s="22"/>
      <c r="D72" s="23"/>
      <c r="E72" s="21"/>
      <c r="F72" s="23"/>
      <c r="G72" s="24"/>
      <c r="H72" s="24"/>
      <c r="I72" s="24"/>
      <c r="J72" s="24"/>
      <c r="K72" s="24"/>
      <c r="L72" s="41" t="str">
        <f t="shared" si="10"/>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11"/>
        <v/>
      </c>
      <c r="AK72" s="24"/>
      <c r="AL72" s="41" t="str">
        <f t="shared" si="9"/>
        <v/>
      </c>
    </row>
    <row r="73" spans="1:38" s="1" customFormat="1" hidden="1" x14ac:dyDescent="0.25">
      <c r="A73" s="45"/>
      <c r="B73" s="45"/>
      <c r="C73" s="22"/>
      <c r="D73" s="23"/>
      <c r="E73" s="21"/>
      <c r="F73" s="23"/>
      <c r="G73" s="24"/>
      <c r="H73" s="24"/>
      <c r="I73" s="24"/>
      <c r="J73" s="24"/>
      <c r="K73" s="24"/>
      <c r="L73" s="41" t="str">
        <f t="shared" si="10"/>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11"/>
        <v/>
      </c>
      <c r="AK73" s="24"/>
      <c r="AL73" s="41" t="str">
        <f t="shared" si="9"/>
        <v/>
      </c>
    </row>
    <row r="74" spans="1:38" s="1" customFormat="1" hidden="1" x14ac:dyDescent="0.25">
      <c r="A74" s="45"/>
      <c r="B74" s="45"/>
      <c r="C74" s="22"/>
      <c r="D74" s="23"/>
      <c r="E74" s="21"/>
      <c r="F74" s="23"/>
      <c r="G74" s="24"/>
      <c r="H74" s="24"/>
      <c r="I74" s="24"/>
      <c r="J74" s="24"/>
      <c r="K74" s="24"/>
      <c r="L74" s="41" t="str">
        <f t="shared" si="10"/>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11"/>
        <v/>
      </c>
      <c r="AK74" s="24"/>
      <c r="AL74" s="41" t="str">
        <f t="shared" si="9"/>
        <v/>
      </c>
    </row>
    <row r="75" spans="1:38" s="1" customFormat="1" hidden="1" x14ac:dyDescent="0.25">
      <c r="A75" s="45"/>
      <c r="B75" s="45"/>
      <c r="C75" s="22"/>
      <c r="D75" s="23"/>
      <c r="E75" s="21"/>
      <c r="F75" s="23"/>
      <c r="G75" s="24"/>
      <c r="H75" s="24"/>
      <c r="I75" s="24"/>
      <c r="J75" s="24"/>
      <c r="K75" s="24"/>
      <c r="L75" s="41" t="str">
        <f t="shared" si="10"/>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11"/>
        <v/>
      </c>
      <c r="AK75" s="24"/>
      <c r="AL75" s="41" t="str">
        <f t="shared" si="9"/>
        <v/>
      </c>
    </row>
    <row r="76" spans="1:38" s="1" customFormat="1" hidden="1" x14ac:dyDescent="0.25">
      <c r="A76" s="45"/>
      <c r="B76" s="45"/>
      <c r="C76" s="22"/>
      <c r="D76" s="23"/>
      <c r="E76" s="21"/>
      <c r="F76" s="23"/>
      <c r="G76" s="24"/>
      <c r="H76" s="24"/>
      <c r="I76" s="24"/>
      <c r="J76" s="24"/>
      <c r="K76" s="24"/>
      <c r="L76" s="41" t="str">
        <f t="shared" si="10"/>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11"/>
        <v/>
      </c>
      <c r="AK76" s="24"/>
      <c r="AL76" s="41" t="str">
        <f t="shared" si="9"/>
        <v/>
      </c>
    </row>
    <row r="77" spans="1:38" s="1" customFormat="1" hidden="1" x14ac:dyDescent="0.25">
      <c r="A77" s="45"/>
      <c r="B77" s="45"/>
      <c r="C77" s="22"/>
      <c r="D77" s="23"/>
      <c r="E77" s="21"/>
      <c r="F77" s="23"/>
      <c r="G77" s="24"/>
      <c r="H77" s="24"/>
      <c r="I77" s="24"/>
      <c r="J77" s="24"/>
      <c r="K77" s="24"/>
      <c r="L77" s="41" t="str">
        <f t="shared" si="10"/>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11"/>
        <v/>
      </c>
      <c r="AK77" s="24"/>
      <c r="AL77" s="41" t="str">
        <f t="shared" si="9"/>
        <v/>
      </c>
    </row>
    <row r="78" spans="1:38" s="1" customFormat="1" hidden="1" x14ac:dyDescent="0.25">
      <c r="A78" s="45"/>
      <c r="B78" s="45"/>
      <c r="C78" s="22"/>
      <c r="D78" s="23"/>
      <c r="E78" s="21"/>
      <c r="F78" s="23"/>
      <c r="G78" s="24"/>
      <c r="H78" s="24"/>
      <c r="I78" s="24"/>
      <c r="J78" s="24"/>
      <c r="K78" s="24"/>
      <c r="L78" s="41" t="str">
        <f t="shared" si="10"/>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11"/>
        <v/>
      </c>
      <c r="AK78" s="24"/>
      <c r="AL78" s="41" t="str">
        <f t="shared" si="9"/>
        <v/>
      </c>
    </row>
    <row r="79" spans="1:38" s="1" customFormat="1" hidden="1" x14ac:dyDescent="0.25">
      <c r="A79" s="45"/>
      <c r="B79" s="45"/>
      <c r="C79" s="22"/>
      <c r="D79" s="23"/>
      <c r="E79" s="21"/>
      <c r="F79" s="23"/>
      <c r="G79" s="24"/>
      <c r="H79" s="24"/>
      <c r="I79" s="24"/>
      <c r="J79" s="24"/>
      <c r="K79" s="24"/>
      <c r="L79" s="41" t="str">
        <f t="shared" si="10"/>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11"/>
        <v/>
      </c>
      <c r="AK79" s="24"/>
      <c r="AL79" s="41" t="str">
        <f t="shared" si="9"/>
        <v/>
      </c>
    </row>
    <row r="80" spans="1:38" s="1" customFormat="1" hidden="1" x14ac:dyDescent="0.25">
      <c r="A80" s="45"/>
      <c r="B80" s="45"/>
      <c r="C80" s="22"/>
      <c r="D80" s="23"/>
      <c r="E80" s="21"/>
      <c r="F80" s="23"/>
      <c r="G80" s="24"/>
      <c r="H80" s="24"/>
      <c r="I80" s="24"/>
      <c r="J80" s="24"/>
      <c r="K80" s="24"/>
      <c r="L80" s="41" t="str">
        <f t="shared" si="10"/>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11"/>
        <v/>
      </c>
      <c r="AK80" s="24"/>
      <c r="AL80" s="41" t="str">
        <f t="shared" si="9"/>
        <v/>
      </c>
    </row>
    <row r="81" spans="1:38" s="1" customFormat="1" hidden="1" x14ac:dyDescent="0.25">
      <c r="A81" s="45"/>
      <c r="B81" s="45"/>
      <c r="C81" s="22"/>
      <c r="D81" s="23"/>
      <c r="E81" s="21"/>
      <c r="F81" s="23"/>
      <c r="G81" s="24"/>
      <c r="H81" s="24"/>
      <c r="I81" s="24"/>
      <c r="J81" s="24"/>
      <c r="K81" s="24"/>
      <c r="L81" s="41" t="str">
        <f t="shared" si="10"/>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11"/>
        <v/>
      </c>
      <c r="AK81" s="24"/>
      <c r="AL81" s="41" t="str">
        <f t="shared" si="9"/>
        <v/>
      </c>
    </row>
  </sheetData>
  <sheetProtection algorithmName="SHA-512" hashValue="yF8bQR3PoCw3WvAzfgI4U3Q0CQlyNFMMJ6a51InaBa+/+kFedpvqTRM9PHI3V7TVBIZba7gIHmyz7/vljPbDkw==" saltValue="8Fam6152pFf7GJvAR6jLIw=="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31" priority="55">
      <formula>$A6&lt;&gt;""</formula>
    </cfRule>
  </conditionalFormatting>
  <conditionalFormatting sqref="A6:AL81">
    <cfRule type="expression" dxfId="30" priority="1">
      <formula>AND($A6&lt;&gt;"", ISEVEN(ROW()))</formula>
    </cfRule>
    <cfRule type="expression" dxfId="29" priority="2">
      <formula>AND($A6&lt;&gt;"", ISODD(ROW()))</formula>
    </cfRule>
  </conditionalFormatting>
  <conditionalFormatting sqref="G6:AL81">
    <cfRule type="expression" dxfId="28" priority="4">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4 is classified as commercial personal or industrial personal, exclude the 2024 taxable values and record the modifications in this column."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4,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4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4,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4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4,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4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24"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tabSelected="1" zoomScale="76" zoomScaleNormal="76" workbookViewId="0">
      <pane xSplit="7" ySplit="5" topLeftCell="AF6" activePane="bottomRight" state="frozen"/>
      <selection pane="topRight" activeCell="F1" sqref="F1"/>
      <selection pane="bottomLeft" activeCell="A6" sqref="A6"/>
      <selection pane="bottomRight" activeCell="AF19" sqref="AF19"/>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9" customWidth="1"/>
    <col min="5" max="5" width="17" style="8" bestFit="1" customWidth="1"/>
    <col min="6" max="6" width="19.42578125" style="9" customWidth="1"/>
    <col min="7" max="7" width="25" style="14" bestFit="1" customWidth="1"/>
    <col min="8" max="12" width="25.140625" style="33" customWidth="1"/>
    <col min="13" max="13" width="25.140625" style="15" customWidth="1"/>
    <col min="14" max="15" width="25.140625" style="33" customWidth="1"/>
    <col min="16" max="20" width="25.140625" style="48" customWidth="1" outlineLevel="1"/>
    <col min="21" max="23" width="25.140625" style="48" customWidth="1"/>
    <col min="24" max="28" width="25.140625" style="48" customWidth="1" outlineLevel="1"/>
    <col min="29" max="31" width="25.140625" style="48" customWidth="1"/>
    <col min="32" max="36" width="25.140625" style="10" customWidth="1"/>
    <col min="37" max="37" width="25.140625" style="13" customWidth="1"/>
    <col min="38" max="38" width="25.140625" style="10" customWidth="1"/>
    <col min="39" max="39" width="27.42578125" style="13" bestFit="1" customWidth="1"/>
    <col min="40" max="40" width="9.140625" style="34" customWidth="1"/>
    <col min="41" max="42" width="0" style="8" hidden="1" customWidth="1"/>
    <col min="43" max="16384" width="9.140625" style="8" hidden="1"/>
  </cols>
  <sheetData>
    <row r="1" spans="1:40" s="2" customFormat="1" ht="36.75" customHeight="1" thickBot="1" x14ac:dyDescent="0.3">
      <c r="A1" s="53" t="str">
        <f>IF('PP Values - Co|Twp|City|Vlg'!A1=0, "", 'PP Values - Co|Twp|City|Vlg'!A1)</f>
        <v>73</v>
      </c>
      <c r="B1" s="77" t="str">
        <f>Instructions!$A$1 &amp; " Personal Property IC Summary Report"</f>
        <v>2024 Personal Property IC Summary Report</v>
      </c>
      <c r="C1" s="78"/>
      <c r="D1" s="78"/>
      <c r="E1" s="78"/>
      <c r="F1" s="78"/>
      <c r="G1" s="79"/>
      <c r="H1" s="231" t="s">
        <v>74</v>
      </c>
      <c r="I1" s="232"/>
      <c r="J1" s="232"/>
      <c r="K1" s="232"/>
      <c r="L1" s="232"/>
      <c r="M1" s="232"/>
      <c r="N1" s="232"/>
      <c r="O1" s="233"/>
      <c r="P1" s="219" t="s">
        <v>75</v>
      </c>
      <c r="Q1" s="220"/>
      <c r="R1" s="220"/>
      <c r="S1" s="220"/>
      <c r="T1" s="220"/>
      <c r="U1" s="220"/>
      <c r="V1" s="220"/>
      <c r="W1" s="221"/>
      <c r="X1" s="225" t="s">
        <v>76</v>
      </c>
      <c r="Y1" s="226"/>
      <c r="Z1" s="226"/>
      <c r="AA1" s="226"/>
      <c r="AB1" s="226"/>
      <c r="AC1" s="226"/>
      <c r="AD1" s="226"/>
      <c r="AE1" s="227"/>
      <c r="AF1" s="237" t="str">
        <f>Instructions!$A$1 &amp; " TAXABLE VALUES as of" &amp; CHAR(10) &amp;
"MAY 10, " &amp; Instructions!$A$1</f>
        <v>2024 TAXABLE VALUES as of
MAY 10, 2024</v>
      </c>
      <c r="AG1" s="238"/>
      <c r="AH1" s="238"/>
      <c r="AI1" s="238"/>
      <c r="AJ1" s="238"/>
      <c r="AK1" s="238"/>
      <c r="AL1" s="238"/>
      <c r="AM1" s="112"/>
      <c r="AN1" s="25"/>
    </row>
    <row r="2" spans="1:40" s="2" customFormat="1" ht="15" customHeight="1" x14ac:dyDescent="0.25">
      <c r="A2" s="50" t="s">
        <v>0</v>
      </c>
      <c r="B2" s="131" t="s">
        <v>3</v>
      </c>
      <c r="C2" s="80"/>
      <c r="D2" s="80"/>
      <c r="E2" s="80"/>
      <c r="F2" s="80"/>
      <c r="G2" s="81"/>
      <c r="H2" s="234"/>
      <c r="I2" s="235"/>
      <c r="J2" s="235"/>
      <c r="K2" s="235"/>
      <c r="L2" s="235"/>
      <c r="M2" s="235"/>
      <c r="N2" s="235"/>
      <c r="O2" s="236"/>
      <c r="P2" s="222"/>
      <c r="Q2" s="223"/>
      <c r="R2" s="223"/>
      <c r="S2" s="223"/>
      <c r="T2" s="223"/>
      <c r="U2" s="223"/>
      <c r="V2" s="223"/>
      <c r="W2" s="224"/>
      <c r="X2" s="228"/>
      <c r="Y2" s="229"/>
      <c r="Z2" s="229"/>
      <c r="AA2" s="229"/>
      <c r="AB2" s="229"/>
      <c r="AC2" s="229"/>
      <c r="AD2" s="229"/>
      <c r="AE2" s="230"/>
      <c r="AF2" s="239"/>
      <c r="AG2" s="240"/>
      <c r="AH2" s="240"/>
      <c r="AI2" s="240"/>
      <c r="AJ2" s="240"/>
      <c r="AK2" s="240"/>
      <c r="AL2" s="240"/>
      <c r="AM2" s="116"/>
      <c r="AN2" s="25"/>
    </row>
    <row r="3" spans="1:40" s="2" customFormat="1" ht="22.5" customHeight="1" x14ac:dyDescent="0.25">
      <c r="A3" s="50"/>
      <c r="B3" s="3"/>
      <c r="C3" s="42"/>
      <c r="D3" s="42"/>
      <c r="E3" s="42"/>
      <c r="F3" s="42"/>
      <c r="G3" s="43"/>
      <c r="H3" s="86" t="s">
        <v>4</v>
      </c>
      <c r="I3" s="87"/>
      <c r="J3" s="86" t="s">
        <v>29</v>
      </c>
      <c r="K3" s="88"/>
      <c r="L3" s="87"/>
      <c r="M3" s="74" t="s">
        <v>44</v>
      </c>
      <c r="N3" s="76"/>
      <c r="O3" s="76"/>
      <c r="P3" s="92" t="s">
        <v>4</v>
      </c>
      <c r="Q3" s="93"/>
      <c r="R3" s="92" t="s">
        <v>29</v>
      </c>
      <c r="S3" s="96"/>
      <c r="T3" s="93"/>
      <c r="U3" s="98"/>
      <c r="V3" s="100" t="s">
        <v>62</v>
      </c>
      <c r="W3" s="100" t="s">
        <v>63</v>
      </c>
      <c r="X3" s="102" t="s">
        <v>4</v>
      </c>
      <c r="Y3" s="103"/>
      <c r="Z3" s="102" t="s">
        <v>29</v>
      </c>
      <c r="AA3" s="106"/>
      <c r="AB3" s="103"/>
      <c r="AC3" s="108"/>
      <c r="AD3" s="110"/>
      <c r="AE3" s="110"/>
      <c r="AF3" s="66" t="s">
        <v>4</v>
      </c>
      <c r="AG3" s="68"/>
      <c r="AH3" s="66" t="s">
        <v>29</v>
      </c>
      <c r="AI3" s="67"/>
      <c r="AJ3" s="68"/>
      <c r="AK3" s="71"/>
      <c r="AL3" s="69"/>
      <c r="AM3" s="84"/>
      <c r="AN3" s="31"/>
    </row>
    <row r="4" spans="1:40" s="4" customFormat="1" ht="48" customHeight="1" x14ac:dyDescent="0.25">
      <c r="A4" s="50"/>
      <c r="B4" s="82" t="str">
        <f>'PP Values - Co|Twp|City|Vlg'!B4</f>
        <v>SAGINAW COUNTY</v>
      </c>
      <c r="C4" s="82"/>
      <c r="D4" s="82"/>
      <c r="E4" s="82"/>
      <c r="F4" s="82"/>
      <c r="G4" s="83"/>
      <c r="H4" s="89" t="s">
        <v>36</v>
      </c>
      <c r="I4" s="90"/>
      <c r="J4" s="89" t="s">
        <v>37</v>
      </c>
      <c r="K4" s="91"/>
      <c r="L4" s="90"/>
      <c r="M4" s="75"/>
      <c r="N4" s="76"/>
      <c r="O4" s="76"/>
      <c r="P4" s="94" t="s">
        <v>48</v>
      </c>
      <c r="Q4" s="95"/>
      <c r="R4" s="94" t="s">
        <v>49</v>
      </c>
      <c r="S4" s="97"/>
      <c r="T4" s="95"/>
      <c r="U4" s="99"/>
      <c r="V4" s="101"/>
      <c r="W4" s="101"/>
      <c r="X4" s="104" t="s">
        <v>55</v>
      </c>
      <c r="Y4" s="105"/>
      <c r="Z4" s="104" t="s">
        <v>56</v>
      </c>
      <c r="AA4" s="107"/>
      <c r="AB4" s="105"/>
      <c r="AC4" s="109"/>
      <c r="AD4" s="111"/>
      <c r="AE4" s="111"/>
      <c r="AF4" s="113" t="str">
        <f>"Report the "&amp;Instructions!$A$1&amp;" Taxable Value "&amp;CHAR(10)&amp;
"from the Ad Valorem Roll for "&amp;CHAR(10)&amp;
"each municipality listed"</f>
        <v>Report the 2024 Taxable Value 
from the Ad Valorem Roll for 
each municipality listed</v>
      </c>
      <c r="AG4" s="114"/>
      <c r="AH4" s="113" t="str">
        <f>"Report the " &amp; Instructions!$A$1 &amp; " Taxable Value from " &amp; CHAR(10) &amp;
"the IFT Roll for each municipality listed"</f>
        <v>Report the 2024 Taxable Value from 
the IFT Roll for each municipality listed</v>
      </c>
      <c r="AI4" s="115"/>
      <c r="AJ4" s="114"/>
      <c r="AK4" s="72"/>
      <c r="AL4" s="70"/>
      <c r="AM4" s="84"/>
      <c r="AN4" s="31"/>
    </row>
    <row r="5" spans="1:40" s="5" customFormat="1" ht="165" customHeight="1" x14ac:dyDescent="0.25">
      <c r="A5" s="51" t="s">
        <v>34</v>
      </c>
      <c r="B5" s="44" t="s">
        <v>64</v>
      </c>
      <c r="C5" s="44" t="s">
        <v>80</v>
      </c>
      <c r="D5" s="44" t="s">
        <v>66</v>
      </c>
      <c r="E5" s="44" t="s">
        <v>45</v>
      </c>
      <c r="F5" s="44" t="s">
        <v>1</v>
      </c>
      <c r="G5" s="52" t="s">
        <v>46</v>
      </c>
      <c r="H5" s="56" t="s">
        <v>39</v>
      </c>
      <c r="I5" s="56" t="s">
        <v>40</v>
      </c>
      <c r="J5" s="56" t="s">
        <v>42</v>
      </c>
      <c r="K5" s="56" t="s">
        <v>43</v>
      </c>
      <c r="L5" s="56" t="s">
        <v>41</v>
      </c>
      <c r="M5" s="73" t="s">
        <v>67</v>
      </c>
      <c r="N5" s="64" t="s">
        <v>77</v>
      </c>
      <c r="O5" s="64" t="s">
        <v>70</v>
      </c>
      <c r="P5" s="55" t="s">
        <v>50</v>
      </c>
      <c r="Q5" s="55" t="s">
        <v>51</v>
      </c>
      <c r="R5" s="55" t="s">
        <v>52</v>
      </c>
      <c r="S5" s="55" t="s">
        <v>53</v>
      </c>
      <c r="T5" s="55" t="s">
        <v>54</v>
      </c>
      <c r="U5" s="60" t="s">
        <v>68</v>
      </c>
      <c r="V5" s="61" t="s">
        <v>78</v>
      </c>
      <c r="W5" s="61" t="s">
        <v>69</v>
      </c>
      <c r="X5" s="57" t="s">
        <v>57</v>
      </c>
      <c r="Y5" s="57" t="s">
        <v>58</v>
      </c>
      <c r="Z5" s="57" t="s">
        <v>59</v>
      </c>
      <c r="AA5" s="57" t="s">
        <v>60</v>
      </c>
      <c r="AB5" s="57" t="s">
        <v>61</v>
      </c>
      <c r="AC5" s="62" t="s">
        <v>71</v>
      </c>
      <c r="AD5" s="63" t="s">
        <v>79</v>
      </c>
      <c r="AE5" s="63" t="s">
        <v>72</v>
      </c>
      <c r="AF5" s="58" t="str">
        <f>Instructions!$A$1 &amp; CHAR(10)
&amp; "COMMERCIAL " &amp; CHAR(10)
&amp; "PERSONAL PROPERTY " &amp; CHAR(10)
&amp; CHAR(10)
&amp; "TAXABLE VALUE"</f>
        <v>2024
COMMERCIAL 
PERSONAL PROPERTY 
TAXABLE VALUE</v>
      </c>
      <c r="AG5" s="58" t="str">
        <f>Instructions!$A$1 &amp; CHAR(10)
&amp; "INDUSTRIAL " &amp; CHAR(10)
&amp; "PERSONAL PROPERTY " &amp; CHAR(10)
&amp; CHAR(10)
&amp; "TAXABLE VALUE"</f>
        <v>2024
INDUSTRIAL 
PERSONAL PROPERTY 
TAXABLE VALUE</v>
      </c>
      <c r="AH5" s="58" t="str">
        <f>Instructions!$A$1 &amp; CHAR(10)
&amp; "IFT NEW FACILITY " &amp; CHAR(10)
&amp; "PERSONAL PROPERTY " &amp; CHAR(10)
&amp; CHAR(10)
&amp; "ON LAND THAT IS " &amp; CHAR(10)
&amp; "CLASSIFIED AS " &amp; CHAR(10)
&amp; "COMMERCIAL REAL " &amp; CHAR(10)
&amp; CHAR(10)
&amp; "1/2 TAXABLE VALUE"</f>
        <v>2024
IFT NEW FACILITY 
PERSONAL PROPERTY 
ON LAND THAT IS 
CLASSIFIED AS 
COMMERCIAL REAL 
1/2 TAXABLE VALUE</v>
      </c>
      <c r="AI5" s="58" t="str">
        <f>Instructions!$A$1 &amp; CHAR(10)
&amp; "IFT NEW FACILITY " &amp; CHAR(10)
&amp; "PERSONAL PROPERTY " &amp; CHAR(10)
&amp; CHAR(10)
&amp; "ON LAND THAT IS " &amp; CHAR(10)
&amp; "CLASSIFIED AS " &amp; CHAR(10)
&amp; "INDUSTRIAL REAL " &amp; CHAR(10)
&amp; CHAR(10)
&amp; "1/2 TAXABLE VALUE"</f>
        <v>2024
IFT NEW FACILITY 
PERSONAL PROPERTY 
ON LAND THAT IS 
CLASSIFIED AS 
INDUSTRIAL REAL 
1/2 TAXABLE VALUE</v>
      </c>
      <c r="AJ5" s="58" t="str">
        <f>Instructions!$A$1 &amp; CHAR(10)
&amp; "IFT REPLACEMENT/REHAB " &amp; CHAR(10)
&amp; "PERSONAL PROPERTY " &amp; CHAR(10)
&amp; CHAR(10)
&amp; "TAXABLE VALUE"</f>
        <v>2024
IFT REPLACEMENT/REHAB 
PERSONAL PROPERTY 
TAXABLE VALUE</v>
      </c>
      <c r="AK5" s="59" t="str">
        <f>Instructions!$A$1 &amp;
CHAR(10) &amp;
CHAR(10) &amp;
"TOTAL" &amp;
CHAR(10) &amp;
"TAXABLE VALUE"</f>
        <v>2024
TOTAL
TAXABLE VALUE</v>
      </c>
      <c r="AL5" s="132" t="s">
        <v>82</v>
      </c>
      <c r="AM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5" s="34"/>
    </row>
    <row r="6" spans="1:40" x14ac:dyDescent="0.25">
      <c r="A6" s="45" t="s">
        <v>84</v>
      </c>
      <c r="B6" s="45" t="s">
        <v>85</v>
      </c>
      <c r="C6" s="29" t="s">
        <v>86</v>
      </c>
      <c r="D6" s="28" t="s">
        <v>87</v>
      </c>
      <c r="E6" s="46" t="s">
        <v>88</v>
      </c>
      <c r="F6" s="28" t="s">
        <v>22</v>
      </c>
      <c r="G6" s="30" t="s">
        <v>89</v>
      </c>
      <c r="H6" s="32">
        <v>6369702</v>
      </c>
      <c r="I6" s="32">
        <v>1067700</v>
      </c>
      <c r="J6" s="32">
        <v>0</v>
      </c>
      <c r="K6" s="32">
        <v>112300</v>
      </c>
      <c r="L6" s="32">
        <v>0</v>
      </c>
      <c r="M6" s="41">
        <f>IF($A6 = "", "", SUM(H6:L6))</f>
        <v>7549702</v>
      </c>
      <c r="N6" s="32">
        <v>0</v>
      </c>
      <c r="O6" s="32">
        <v>0</v>
      </c>
      <c r="P6" s="24">
        <v>5584800</v>
      </c>
      <c r="Q6" s="24">
        <v>1316300</v>
      </c>
      <c r="R6" s="24">
        <v>0</v>
      </c>
      <c r="S6" s="24">
        <v>320700</v>
      </c>
      <c r="T6" s="24">
        <v>0</v>
      </c>
      <c r="U6" s="41">
        <f>IF($A6 = "", "", SUM(P6:T6))</f>
        <v>7221800</v>
      </c>
      <c r="V6" s="32">
        <v>0</v>
      </c>
      <c r="W6" s="32">
        <v>0</v>
      </c>
      <c r="X6" s="24">
        <v>4416000</v>
      </c>
      <c r="Y6" s="24">
        <v>1551700</v>
      </c>
      <c r="Z6" s="24">
        <v>0</v>
      </c>
      <c r="AA6" s="24">
        <v>314400</v>
      </c>
      <c r="AB6" s="24">
        <v>0</v>
      </c>
      <c r="AC6" s="41">
        <f>IF($A6 = "", "", SUM(X6:AB6))</f>
        <v>6282100</v>
      </c>
      <c r="AD6" s="32">
        <v>0</v>
      </c>
      <c r="AE6" s="32">
        <v>0</v>
      </c>
      <c r="AF6" s="32">
        <v>13552000</v>
      </c>
      <c r="AG6" s="32">
        <v>200000</v>
      </c>
      <c r="AH6" s="32">
        <v>0</v>
      </c>
      <c r="AI6" s="32">
        <v>0</v>
      </c>
      <c r="AJ6" s="32">
        <v>0</v>
      </c>
      <c r="AK6" s="41">
        <f>IF($A6 = "", "", SUM(AF6:AJ6))</f>
        <v>13752000</v>
      </c>
      <c r="AL6" s="32"/>
      <c r="AM6" s="41">
        <f>IF($A6 = "", "", M6 - AK6)</f>
        <v>-6202298</v>
      </c>
      <c r="AN6" s="18"/>
    </row>
    <row r="7" spans="1:40" x14ac:dyDescent="0.25">
      <c r="A7" s="45" t="s">
        <v>84</v>
      </c>
      <c r="B7" s="45" t="s">
        <v>93</v>
      </c>
      <c r="C7" s="22" t="s">
        <v>94</v>
      </c>
      <c r="D7" s="21" t="s">
        <v>87</v>
      </c>
      <c r="E7" s="45" t="s">
        <v>88</v>
      </c>
      <c r="F7" s="21" t="s">
        <v>22</v>
      </c>
      <c r="G7" s="23" t="s">
        <v>89</v>
      </c>
      <c r="H7" s="24">
        <v>12521780</v>
      </c>
      <c r="I7" s="24">
        <v>159600</v>
      </c>
      <c r="J7" s="24">
        <v>0</v>
      </c>
      <c r="K7" s="24">
        <v>101400</v>
      </c>
      <c r="L7" s="24">
        <v>0</v>
      </c>
      <c r="M7" s="41">
        <f t="shared" ref="M7:M65" si="0">IF($A7 = "", "", SUM(H7:L7))</f>
        <v>12782780</v>
      </c>
      <c r="N7" s="24">
        <v>0</v>
      </c>
      <c r="O7" s="24">
        <v>0</v>
      </c>
      <c r="P7" s="24">
        <v>10893000</v>
      </c>
      <c r="Q7" s="24">
        <v>155100</v>
      </c>
      <c r="R7" s="24">
        <v>0</v>
      </c>
      <c r="S7" s="24">
        <v>113450</v>
      </c>
      <c r="T7" s="24">
        <v>0</v>
      </c>
      <c r="U7" s="41">
        <f t="shared" ref="U7:U65" si="1">IF($A7 = "", "", SUM(P7:T7))</f>
        <v>11161550</v>
      </c>
      <c r="V7" s="24">
        <v>0</v>
      </c>
      <c r="W7" s="24">
        <v>0</v>
      </c>
      <c r="X7" s="24">
        <v>11752600</v>
      </c>
      <c r="Y7" s="24">
        <v>155100</v>
      </c>
      <c r="Z7" s="24">
        <v>0</v>
      </c>
      <c r="AA7" s="24">
        <v>105900</v>
      </c>
      <c r="AB7" s="24">
        <v>0</v>
      </c>
      <c r="AC7" s="41">
        <f t="shared" ref="AC7:AC65" si="2">IF($A7 = "", "", SUM(X7:AB7))</f>
        <v>12013600</v>
      </c>
      <c r="AD7" s="24">
        <v>0</v>
      </c>
      <c r="AE7" s="24">
        <v>0</v>
      </c>
      <c r="AF7" s="24">
        <v>11946500</v>
      </c>
      <c r="AG7" s="24">
        <v>292300</v>
      </c>
      <c r="AH7" s="24">
        <v>0</v>
      </c>
      <c r="AI7" s="24">
        <v>0</v>
      </c>
      <c r="AJ7" s="24">
        <v>0</v>
      </c>
      <c r="AK7" s="41">
        <f t="shared" ref="AK7:AK65" si="3">IF($A7 = "", "", SUM(AF7:AJ7))</f>
        <v>12238800</v>
      </c>
      <c r="AL7" s="24"/>
      <c r="AM7" s="41">
        <f t="shared" ref="AM7:AM65" si="4">IF($A7 = "", "", M7 - AK7)</f>
        <v>543980</v>
      </c>
      <c r="AN7" s="18"/>
    </row>
    <row r="8" spans="1:40" x14ac:dyDescent="0.25">
      <c r="A8" s="45" t="s">
        <v>84</v>
      </c>
      <c r="B8" s="45" t="s">
        <v>95</v>
      </c>
      <c r="C8" s="22" t="s">
        <v>96</v>
      </c>
      <c r="D8" s="21" t="s">
        <v>87</v>
      </c>
      <c r="E8" s="45" t="s">
        <v>88</v>
      </c>
      <c r="F8" s="21" t="s">
        <v>22</v>
      </c>
      <c r="G8" s="23" t="s">
        <v>89</v>
      </c>
      <c r="H8" s="24">
        <v>17693300</v>
      </c>
      <c r="I8" s="24">
        <v>1989700</v>
      </c>
      <c r="J8" s="24">
        <v>146050</v>
      </c>
      <c r="K8" s="24">
        <v>1394750</v>
      </c>
      <c r="L8" s="24">
        <v>0</v>
      </c>
      <c r="M8" s="41">
        <f t="shared" si="0"/>
        <v>21223800</v>
      </c>
      <c r="N8" s="24">
        <v>0</v>
      </c>
      <c r="O8" s="24">
        <v>0</v>
      </c>
      <c r="P8" s="24">
        <v>15799450</v>
      </c>
      <c r="Q8" s="24">
        <v>1950500</v>
      </c>
      <c r="R8" s="24">
        <v>0</v>
      </c>
      <c r="S8" s="24">
        <v>1255300</v>
      </c>
      <c r="T8" s="24">
        <v>0</v>
      </c>
      <c r="U8" s="41">
        <f t="shared" si="1"/>
        <v>19005250</v>
      </c>
      <c r="V8" s="24">
        <v>0</v>
      </c>
      <c r="W8" s="24">
        <v>0</v>
      </c>
      <c r="X8" s="24">
        <v>18613200</v>
      </c>
      <c r="Y8" s="24">
        <v>2233400</v>
      </c>
      <c r="Z8" s="24">
        <v>0</v>
      </c>
      <c r="AA8" s="24">
        <v>1540300</v>
      </c>
      <c r="AB8" s="24">
        <v>0</v>
      </c>
      <c r="AC8" s="41">
        <f t="shared" si="2"/>
        <v>22386900</v>
      </c>
      <c r="AD8" s="24">
        <v>0</v>
      </c>
      <c r="AE8" s="24">
        <v>0</v>
      </c>
      <c r="AF8" s="24">
        <v>19452400</v>
      </c>
      <c r="AG8" s="24">
        <v>161400</v>
      </c>
      <c r="AH8" s="24">
        <v>0</v>
      </c>
      <c r="AI8" s="24">
        <v>0</v>
      </c>
      <c r="AJ8" s="24">
        <v>0</v>
      </c>
      <c r="AK8" s="41">
        <f t="shared" si="3"/>
        <v>19613800</v>
      </c>
      <c r="AL8" s="24"/>
      <c r="AM8" s="41">
        <f t="shared" si="4"/>
        <v>1610000</v>
      </c>
      <c r="AN8" s="18"/>
    </row>
    <row r="9" spans="1:40" x14ac:dyDescent="0.25">
      <c r="A9" s="45" t="s">
        <v>84</v>
      </c>
      <c r="B9" s="45" t="s">
        <v>97</v>
      </c>
      <c r="C9" s="22" t="s">
        <v>98</v>
      </c>
      <c r="D9" s="21" t="s">
        <v>87</v>
      </c>
      <c r="E9" s="45" t="s">
        <v>88</v>
      </c>
      <c r="F9" s="21" t="s">
        <v>22</v>
      </c>
      <c r="G9" s="23" t="s">
        <v>89</v>
      </c>
      <c r="H9" s="24">
        <v>5384350</v>
      </c>
      <c r="I9" s="24">
        <v>1006500</v>
      </c>
      <c r="J9" s="24">
        <v>0</v>
      </c>
      <c r="K9" s="24">
        <v>1003850</v>
      </c>
      <c r="L9" s="24">
        <v>0</v>
      </c>
      <c r="M9" s="41">
        <f t="shared" si="0"/>
        <v>7394700</v>
      </c>
      <c r="N9" s="24">
        <v>0</v>
      </c>
      <c r="O9" s="24">
        <v>0</v>
      </c>
      <c r="P9" s="24">
        <v>4543050</v>
      </c>
      <c r="Q9" s="24">
        <v>994300</v>
      </c>
      <c r="R9" s="24">
        <v>0</v>
      </c>
      <c r="S9" s="24">
        <v>864250</v>
      </c>
      <c r="T9" s="24">
        <v>0</v>
      </c>
      <c r="U9" s="41">
        <f t="shared" si="1"/>
        <v>6401600</v>
      </c>
      <c r="V9" s="24">
        <v>0</v>
      </c>
      <c r="W9" s="24">
        <v>0</v>
      </c>
      <c r="X9" s="24">
        <v>4543300</v>
      </c>
      <c r="Y9" s="24">
        <v>856400</v>
      </c>
      <c r="Z9" s="24">
        <v>0</v>
      </c>
      <c r="AA9" s="24">
        <v>496650</v>
      </c>
      <c r="AB9" s="24">
        <v>0</v>
      </c>
      <c r="AC9" s="41">
        <f t="shared" si="2"/>
        <v>5896350</v>
      </c>
      <c r="AD9" s="24">
        <v>0</v>
      </c>
      <c r="AE9" s="24">
        <v>0</v>
      </c>
      <c r="AF9" s="24">
        <v>4252300</v>
      </c>
      <c r="AG9" s="24">
        <v>432500</v>
      </c>
      <c r="AH9" s="24">
        <v>0</v>
      </c>
      <c r="AI9" s="24">
        <v>0</v>
      </c>
      <c r="AJ9" s="24">
        <v>0</v>
      </c>
      <c r="AK9" s="218">
        <f t="shared" si="3"/>
        <v>4684800</v>
      </c>
      <c r="AL9" s="24"/>
      <c r="AM9" s="41">
        <f t="shared" si="4"/>
        <v>2709900</v>
      </c>
      <c r="AN9" s="18"/>
    </row>
    <row r="10" spans="1:40" x14ac:dyDescent="0.25">
      <c r="A10" s="45" t="s">
        <v>84</v>
      </c>
      <c r="B10" s="45" t="s">
        <v>99</v>
      </c>
      <c r="C10" s="22" t="s">
        <v>100</v>
      </c>
      <c r="D10" s="21" t="s">
        <v>87</v>
      </c>
      <c r="E10" s="45" t="s">
        <v>88</v>
      </c>
      <c r="F10" s="21" t="s">
        <v>22</v>
      </c>
      <c r="G10" s="23" t="s">
        <v>89</v>
      </c>
      <c r="H10" s="24">
        <v>5849100</v>
      </c>
      <c r="I10" s="24">
        <v>94402500</v>
      </c>
      <c r="J10" s="24">
        <v>0</v>
      </c>
      <c r="K10" s="24">
        <v>3076000</v>
      </c>
      <c r="L10" s="24">
        <v>0</v>
      </c>
      <c r="M10" s="41">
        <f t="shared" si="0"/>
        <v>103327600</v>
      </c>
      <c r="N10" s="24">
        <v>0</v>
      </c>
      <c r="O10" s="24">
        <v>0</v>
      </c>
      <c r="P10" s="24">
        <v>5383200</v>
      </c>
      <c r="Q10" s="24">
        <v>83530500</v>
      </c>
      <c r="R10" s="24">
        <v>0</v>
      </c>
      <c r="S10" s="24">
        <v>3007100</v>
      </c>
      <c r="T10" s="24">
        <v>0</v>
      </c>
      <c r="U10" s="41">
        <f t="shared" si="1"/>
        <v>91920800</v>
      </c>
      <c r="V10" s="24">
        <v>0</v>
      </c>
      <c r="W10" s="24">
        <v>0</v>
      </c>
      <c r="X10" s="24">
        <v>4915200</v>
      </c>
      <c r="Y10" s="24">
        <v>79402200</v>
      </c>
      <c r="Z10" s="24">
        <v>0</v>
      </c>
      <c r="AA10" s="24">
        <v>3839050</v>
      </c>
      <c r="AB10" s="24">
        <v>0</v>
      </c>
      <c r="AC10" s="41">
        <f t="shared" si="2"/>
        <v>88156450</v>
      </c>
      <c r="AD10" s="24">
        <v>0</v>
      </c>
      <c r="AE10" s="24">
        <v>0</v>
      </c>
      <c r="AF10" s="24">
        <v>2674800</v>
      </c>
      <c r="AG10" s="24">
        <v>4936200</v>
      </c>
      <c r="AH10" s="24">
        <v>0</v>
      </c>
      <c r="AI10" s="24">
        <v>0</v>
      </c>
      <c r="AJ10" s="24">
        <v>0</v>
      </c>
      <c r="AK10" s="41">
        <f t="shared" si="3"/>
        <v>7611000</v>
      </c>
      <c r="AL10" s="24"/>
      <c r="AM10" s="41">
        <f t="shared" si="4"/>
        <v>95716600</v>
      </c>
      <c r="AN10" s="18"/>
    </row>
    <row r="11" spans="1:40" x14ac:dyDescent="0.25">
      <c r="A11" s="45" t="s">
        <v>84</v>
      </c>
      <c r="B11" s="45" t="s">
        <v>101</v>
      </c>
      <c r="C11" s="22" t="s">
        <v>102</v>
      </c>
      <c r="D11" s="21" t="s">
        <v>87</v>
      </c>
      <c r="E11" s="45" t="s">
        <v>88</v>
      </c>
      <c r="F11" s="21" t="s">
        <v>22</v>
      </c>
      <c r="G11" s="23" t="s">
        <v>89</v>
      </c>
      <c r="H11" s="24">
        <v>1818950</v>
      </c>
      <c r="I11" s="24">
        <v>8504600</v>
      </c>
      <c r="J11" s="24">
        <v>0</v>
      </c>
      <c r="K11" s="24">
        <v>3178850</v>
      </c>
      <c r="L11" s="24">
        <v>0</v>
      </c>
      <c r="M11" s="41">
        <f t="shared" si="0"/>
        <v>13502400</v>
      </c>
      <c r="N11" s="24">
        <v>0</v>
      </c>
      <c r="O11" s="24">
        <v>0</v>
      </c>
      <c r="P11" s="24">
        <v>1555750</v>
      </c>
      <c r="Q11" s="24">
        <v>8714000</v>
      </c>
      <c r="R11" s="24">
        <v>0</v>
      </c>
      <c r="S11" s="24">
        <v>2803700</v>
      </c>
      <c r="T11" s="24">
        <v>0</v>
      </c>
      <c r="U11" s="41">
        <f t="shared" si="1"/>
        <v>13073450</v>
      </c>
      <c r="V11" s="24">
        <v>0</v>
      </c>
      <c r="W11" s="24">
        <v>0</v>
      </c>
      <c r="X11" s="24">
        <v>1640750</v>
      </c>
      <c r="Y11" s="24">
        <v>9257500</v>
      </c>
      <c r="Z11" s="24">
        <v>0</v>
      </c>
      <c r="AA11" s="24">
        <v>2524600</v>
      </c>
      <c r="AB11" s="24">
        <v>0</v>
      </c>
      <c r="AC11" s="41">
        <f t="shared" si="2"/>
        <v>13422850</v>
      </c>
      <c r="AD11" s="24">
        <v>0</v>
      </c>
      <c r="AE11" s="24">
        <v>0</v>
      </c>
      <c r="AF11" s="24">
        <v>2669800</v>
      </c>
      <c r="AG11" s="24">
        <v>65243400</v>
      </c>
      <c r="AH11" s="24">
        <v>0</v>
      </c>
      <c r="AI11" s="24">
        <v>0</v>
      </c>
      <c r="AJ11" s="24">
        <v>0</v>
      </c>
      <c r="AK11" s="41">
        <f t="shared" si="3"/>
        <v>67913200</v>
      </c>
      <c r="AL11" s="24"/>
      <c r="AM11" s="41">
        <f t="shared" si="4"/>
        <v>-54410800</v>
      </c>
      <c r="AN11" s="18"/>
    </row>
    <row r="12" spans="1:40" x14ac:dyDescent="0.25">
      <c r="A12" s="45" t="s">
        <v>84</v>
      </c>
      <c r="B12" s="45" t="s">
        <v>88</v>
      </c>
      <c r="C12" s="22" t="s">
        <v>103</v>
      </c>
      <c r="D12" s="21" t="s">
        <v>104</v>
      </c>
      <c r="E12" s="45" t="s">
        <v>88</v>
      </c>
      <c r="F12" s="21" t="s">
        <v>22</v>
      </c>
      <c r="G12" s="23" t="s">
        <v>89</v>
      </c>
      <c r="H12" s="24">
        <v>189594732</v>
      </c>
      <c r="I12" s="24">
        <v>213826250</v>
      </c>
      <c r="J12" s="24">
        <v>146050</v>
      </c>
      <c r="K12" s="24">
        <v>15925050</v>
      </c>
      <c r="L12" s="24">
        <v>0</v>
      </c>
      <c r="M12" s="41">
        <f t="shared" si="0"/>
        <v>419492082</v>
      </c>
      <c r="N12" s="24">
        <v>0</v>
      </c>
      <c r="O12" s="24">
        <v>0</v>
      </c>
      <c r="P12" s="24">
        <v>170273850</v>
      </c>
      <c r="Q12" s="24">
        <v>194173200</v>
      </c>
      <c r="R12" s="24">
        <v>0</v>
      </c>
      <c r="S12" s="24">
        <v>15999075</v>
      </c>
      <c r="T12" s="24">
        <v>0</v>
      </c>
      <c r="U12" s="41">
        <f t="shared" si="1"/>
        <v>380446125</v>
      </c>
      <c r="V12" s="24">
        <v>0</v>
      </c>
      <c r="W12" s="24">
        <v>0</v>
      </c>
      <c r="X12" s="24">
        <v>173491700</v>
      </c>
      <c r="Y12" s="24">
        <v>180670750</v>
      </c>
      <c r="Z12" s="24">
        <v>0</v>
      </c>
      <c r="AA12" s="24">
        <v>21062795</v>
      </c>
      <c r="AB12" s="24">
        <v>0</v>
      </c>
      <c r="AC12" s="41">
        <f t="shared" si="2"/>
        <v>375225245</v>
      </c>
      <c r="AD12" s="24">
        <v>0</v>
      </c>
      <c r="AE12" s="24">
        <v>0</v>
      </c>
      <c r="AF12" s="24">
        <v>176626157</v>
      </c>
      <c r="AG12" s="24">
        <v>81505900</v>
      </c>
      <c r="AH12" s="24">
        <v>0</v>
      </c>
      <c r="AI12" s="24">
        <v>622850</v>
      </c>
      <c r="AJ12" s="24">
        <v>0</v>
      </c>
      <c r="AK12" s="41">
        <f t="shared" si="3"/>
        <v>258754907</v>
      </c>
      <c r="AL12" s="24"/>
      <c r="AM12" s="41">
        <f t="shared" si="4"/>
        <v>160737175</v>
      </c>
      <c r="AN12" s="18"/>
    </row>
    <row r="13" spans="1:40" x14ac:dyDescent="0.25">
      <c r="A13" s="45" t="s">
        <v>84</v>
      </c>
      <c r="B13" s="45" t="s">
        <v>106</v>
      </c>
      <c r="C13" s="22" t="s">
        <v>107</v>
      </c>
      <c r="D13" s="21" t="s">
        <v>108</v>
      </c>
      <c r="E13" s="45" t="s">
        <v>91</v>
      </c>
      <c r="F13" s="21" t="s">
        <v>22</v>
      </c>
      <c r="G13" s="23" t="s">
        <v>89</v>
      </c>
      <c r="H13" s="24">
        <v>339468863</v>
      </c>
      <c r="I13" s="24">
        <v>1003042571</v>
      </c>
      <c r="J13" s="24">
        <v>146050</v>
      </c>
      <c r="K13" s="24">
        <v>132445739</v>
      </c>
      <c r="L13" s="24">
        <v>967500</v>
      </c>
      <c r="M13" s="41">
        <f t="shared" si="0"/>
        <v>1476070723</v>
      </c>
      <c r="N13" s="24">
        <v>0</v>
      </c>
      <c r="O13" s="24">
        <v>0</v>
      </c>
      <c r="P13" s="24">
        <v>298673502</v>
      </c>
      <c r="Q13" s="24">
        <v>974127189</v>
      </c>
      <c r="R13" s="24">
        <v>0</v>
      </c>
      <c r="S13" s="24">
        <v>127476900</v>
      </c>
      <c r="T13" s="24">
        <v>967500</v>
      </c>
      <c r="U13" s="41">
        <f t="shared" si="1"/>
        <v>1401245091</v>
      </c>
      <c r="V13" s="24">
        <v>0</v>
      </c>
      <c r="W13" s="24">
        <v>0</v>
      </c>
      <c r="X13" s="24">
        <v>310878804</v>
      </c>
      <c r="Y13" s="24">
        <v>956545439</v>
      </c>
      <c r="Z13" s="24">
        <v>0</v>
      </c>
      <c r="AA13" s="24">
        <v>140347256.5</v>
      </c>
      <c r="AB13" s="24">
        <v>967500</v>
      </c>
      <c r="AC13" s="41">
        <f t="shared" si="2"/>
        <v>1408738999.5</v>
      </c>
      <c r="AD13" s="24">
        <v>0</v>
      </c>
      <c r="AE13" s="24">
        <v>0</v>
      </c>
      <c r="AF13" s="241">
        <f>343848891+41400</f>
        <v>343890291</v>
      </c>
      <c r="AG13" s="24">
        <v>378004400</v>
      </c>
      <c r="AH13" s="24">
        <v>0</v>
      </c>
      <c r="AI13" s="24">
        <v>1877050</v>
      </c>
      <c r="AJ13" s="24">
        <v>0</v>
      </c>
      <c r="AK13" s="41">
        <f t="shared" si="3"/>
        <v>723771741</v>
      </c>
      <c r="AL13" s="24"/>
      <c r="AM13" s="41">
        <f t="shared" si="4"/>
        <v>752298982</v>
      </c>
      <c r="AN13" s="18"/>
    </row>
    <row r="14" spans="1:40" x14ac:dyDescent="0.25">
      <c r="A14" s="45"/>
      <c r="B14" s="134"/>
      <c r="C14" s="135"/>
      <c r="D14" s="136"/>
      <c r="E14" s="134"/>
      <c r="F14" s="136"/>
      <c r="G14" s="137"/>
      <c r="H14" s="24"/>
      <c r="I14" s="24"/>
      <c r="J14" s="24"/>
      <c r="K14" s="24"/>
      <c r="L14" s="24"/>
      <c r="M14" s="133"/>
      <c r="N14" s="24"/>
      <c r="O14" s="24"/>
      <c r="P14" s="24"/>
      <c r="Q14" s="24"/>
      <c r="R14" s="24"/>
      <c r="S14" s="24"/>
      <c r="T14" s="24"/>
      <c r="U14" s="133"/>
      <c r="V14" s="24"/>
      <c r="W14" s="24"/>
      <c r="X14" s="24"/>
      <c r="Y14" s="24"/>
      <c r="Z14" s="24"/>
      <c r="AA14" s="24"/>
      <c r="AB14" s="24"/>
      <c r="AC14" s="41" t="str">
        <f t="shared" si="2"/>
        <v/>
      </c>
      <c r="AD14" s="24"/>
      <c r="AE14" s="24"/>
      <c r="AF14" s="24"/>
      <c r="AG14" s="24"/>
      <c r="AH14" s="24"/>
      <c r="AI14" s="24"/>
      <c r="AJ14" s="24"/>
      <c r="AK14" s="41" t="str">
        <f t="shared" si="3"/>
        <v/>
      </c>
      <c r="AL14" s="24"/>
      <c r="AM14" s="41" t="str">
        <f t="shared" si="4"/>
        <v/>
      </c>
      <c r="AN14" s="18"/>
    </row>
    <row r="15" spans="1:40" x14ac:dyDescent="0.25">
      <c r="A15" s="45"/>
      <c r="B15" s="134"/>
      <c r="C15" s="135"/>
      <c r="D15" s="136"/>
      <c r="E15" s="134"/>
      <c r="F15" s="136"/>
      <c r="G15" s="137"/>
      <c r="H15" s="24"/>
      <c r="I15" s="24"/>
      <c r="J15" s="24"/>
      <c r="K15" s="24"/>
      <c r="L15" s="24"/>
      <c r="M15" s="133"/>
      <c r="N15" s="24"/>
      <c r="O15" s="24"/>
      <c r="P15" s="24"/>
      <c r="Q15" s="24"/>
      <c r="R15" s="24"/>
      <c r="S15" s="24"/>
      <c r="T15" s="24"/>
      <c r="U15" s="133"/>
      <c r="V15" s="24"/>
      <c r="W15" s="24"/>
      <c r="X15" s="24"/>
      <c r="Y15" s="24"/>
      <c r="Z15" s="24"/>
      <c r="AA15" s="24"/>
      <c r="AB15" s="24"/>
      <c r="AC15" s="41" t="str">
        <f t="shared" si="2"/>
        <v/>
      </c>
      <c r="AD15" s="24"/>
      <c r="AE15" s="24"/>
      <c r="AF15" s="24"/>
      <c r="AG15" s="24"/>
      <c r="AH15" s="24"/>
      <c r="AI15" s="24"/>
      <c r="AJ15" s="24"/>
      <c r="AK15" s="41" t="str">
        <f t="shared" si="3"/>
        <v/>
      </c>
      <c r="AL15" s="24"/>
      <c r="AM15" s="41" t="str">
        <f t="shared" si="4"/>
        <v/>
      </c>
      <c r="AN15" s="18"/>
    </row>
    <row r="16" spans="1:40" x14ac:dyDescent="0.25">
      <c r="A16" s="45"/>
      <c r="B16" s="134"/>
      <c r="C16" s="135"/>
      <c r="D16" s="136"/>
      <c r="E16" s="134"/>
      <c r="F16" s="136"/>
      <c r="G16" s="137"/>
      <c r="H16" s="24"/>
      <c r="I16" s="24"/>
      <c r="J16" s="24"/>
      <c r="K16" s="24"/>
      <c r="L16" s="24"/>
      <c r="M16" s="133"/>
      <c r="N16" s="24"/>
      <c r="O16" s="24"/>
      <c r="P16" s="24"/>
      <c r="Q16" s="24"/>
      <c r="R16" s="24"/>
      <c r="S16" s="24"/>
      <c r="T16" s="24"/>
      <c r="U16" s="133"/>
      <c r="V16" s="24"/>
      <c r="W16" s="24"/>
      <c r="X16" s="24"/>
      <c r="Y16" s="24"/>
      <c r="Z16" s="24"/>
      <c r="AA16" s="24"/>
      <c r="AB16" s="24"/>
      <c r="AC16" s="41" t="str">
        <f t="shared" si="2"/>
        <v/>
      </c>
      <c r="AD16" s="24"/>
      <c r="AE16" s="24"/>
      <c r="AF16" s="24"/>
      <c r="AG16" s="24"/>
      <c r="AH16" s="24"/>
      <c r="AI16" s="24"/>
      <c r="AJ16" s="24"/>
      <c r="AK16" s="41" t="str">
        <f t="shared" si="3"/>
        <v/>
      </c>
      <c r="AL16" s="24"/>
      <c r="AM16" s="41" t="str">
        <f t="shared" si="4"/>
        <v/>
      </c>
      <c r="AN16" s="18"/>
    </row>
    <row r="17" spans="1:40" x14ac:dyDescent="0.25">
      <c r="A17" s="45"/>
      <c r="B17" s="134"/>
      <c r="C17" s="135"/>
      <c r="D17" s="136"/>
      <c r="E17" s="134"/>
      <c r="F17" s="136"/>
      <c r="G17" s="137"/>
      <c r="H17" s="24"/>
      <c r="I17" s="24"/>
      <c r="J17" s="24"/>
      <c r="K17" s="24"/>
      <c r="L17" s="24"/>
      <c r="M17" s="133"/>
      <c r="N17" s="24"/>
      <c r="O17" s="24"/>
      <c r="P17" s="24"/>
      <c r="Q17" s="24"/>
      <c r="R17" s="24"/>
      <c r="S17" s="24"/>
      <c r="T17" s="24"/>
      <c r="U17" s="133"/>
      <c r="V17" s="24"/>
      <c r="W17" s="24"/>
      <c r="X17" s="24"/>
      <c r="Y17" s="24"/>
      <c r="Z17" s="24"/>
      <c r="AA17" s="24"/>
      <c r="AB17" s="24"/>
      <c r="AC17" s="41" t="str">
        <f t="shared" si="2"/>
        <v/>
      </c>
      <c r="AD17" s="24"/>
      <c r="AE17" s="24"/>
      <c r="AF17" s="24"/>
      <c r="AG17" s="24"/>
      <c r="AH17" s="24"/>
      <c r="AI17" s="24"/>
      <c r="AJ17" s="24"/>
      <c r="AK17" s="41" t="str">
        <f t="shared" si="3"/>
        <v/>
      </c>
      <c r="AL17" s="24"/>
      <c r="AM17" s="41" t="str">
        <f t="shared" si="4"/>
        <v/>
      </c>
      <c r="AN17" s="18"/>
    </row>
    <row r="18" spans="1:40" x14ac:dyDescent="0.25">
      <c r="A18" s="45"/>
      <c r="B18" s="134"/>
      <c r="C18" s="135"/>
      <c r="D18" s="136"/>
      <c r="E18" s="134"/>
      <c r="F18" s="136"/>
      <c r="G18" s="137"/>
      <c r="H18" s="24"/>
      <c r="I18" s="24"/>
      <c r="J18" s="24"/>
      <c r="K18" s="24"/>
      <c r="L18" s="24"/>
      <c r="M18" s="133"/>
      <c r="N18" s="24"/>
      <c r="O18" s="24"/>
      <c r="P18" s="24"/>
      <c r="Q18" s="24"/>
      <c r="R18" s="24"/>
      <c r="S18" s="24"/>
      <c r="T18" s="24"/>
      <c r="U18" s="133"/>
      <c r="V18" s="24"/>
      <c r="W18" s="24"/>
      <c r="X18" s="24"/>
      <c r="Y18" s="24"/>
      <c r="Z18" s="24"/>
      <c r="AA18" s="24"/>
      <c r="AB18" s="24"/>
      <c r="AC18" s="41" t="str">
        <f t="shared" si="2"/>
        <v/>
      </c>
      <c r="AD18" s="24"/>
      <c r="AE18" s="24"/>
      <c r="AF18" s="24"/>
      <c r="AG18" s="24"/>
      <c r="AH18" s="24"/>
      <c r="AI18" s="24"/>
      <c r="AJ18" s="24"/>
      <c r="AK18" s="41" t="str">
        <f t="shared" si="3"/>
        <v/>
      </c>
      <c r="AL18" s="24"/>
      <c r="AM18" s="41" t="str">
        <f t="shared" si="4"/>
        <v/>
      </c>
      <c r="AN18" s="18"/>
    </row>
    <row r="19" spans="1:40" x14ac:dyDescent="0.25">
      <c r="A19" s="45"/>
      <c r="B19" s="134"/>
      <c r="C19" s="135"/>
      <c r="D19" s="136"/>
      <c r="E19" s="134"/>
      <c r="F19" s="136"/>
      <c r="G19" s="137"/>
      <c r="H19" s="24"/>
      <c r="I19" s="24"/>
      <c r="J19" s="24"/>
      <c r="K19" s="24"/>
      <c r="L19" s="24"/>
      <c r="M19" s="133"/>
      <c r="N19" s="24"/>
      <c r="O19" s="24"/>
      <c r="P19" s="24"/>
      <c r="Q19" s="24"/>
      <c r="R19" s="24"/>
      <c r="S19" s="24"/>
      <c r="T19" s="24"/>
      <c r="U19" s="133"/>
      <c r="V19" s="24"/>
      <c r="W19" s="24"/>
      <c r="X19" s="24"/>
      <c r="Y19" s="24"/>
      <c r="Z19" s="24"/>
      <c r="AA19" s="24"/>
      <c r="AB19" s="24"/>
      <c r="AC19" s="41" t="str">
        <f t="shared" si="2"/>
        <v/>
      </c>
      <c r="AD19" s="24"/>
      <c r="AE19" s="24"/>
      <c r="AF19" s="24"/>
      <c r="AG19" s="24"/>
      <c r="AH19" s="24"/>
      <c r="AI19" s="24"/>
      <c r="AJ19" s="24"/>
      <c r="AK19" s="41" t="str">
        <f t="shared" si="3"/>
        <v/>
      </c>
      <c r="AL19" s="24"/>
      <c r="AM19" s="41" t="str">
        <f t="shared" si="4"/>
        <v/>
      </c>
      <c r="AN19" s="18"/>
    </row>
    <row r="20" spans="1:40" x14ac:dyDescent="0.25">
      <c r="A20" s="45"/>
      <c r="B20" s="134"/>
      <c r="C20" s="135"/>
      <c r="D20" s="136"/>
      <c r="E20" s="134"/>
      <c r="F20" s="136"/>
      <c r="G20" s="137"/>
      <c r="H20" s="24"/>
      <c r="I20" s="24"/>
      <c r="J20" s="24"/>
      <c r="K20" s="24"/>
      <c r="L20" s="24"/>
      <c r="M20" s="133"/>
      <c r="N20" s="24"/>
      <c r="O20" s="24"/>
      <c r="P20" s="24"/>
      <c r="Q20" s="24"/>
      <c r="R20" s="24"/>
      <c r="S20" s="24"/>
      <c r="T20" s="24"/>
      <c r="U20" s="133"/>
      <c r="V20" s="24"/>
      <c r="W20" s="24"/>
      <c r="X20" s="24"/>
      <c r="Y20" s="24"/>
      <c r="Z20" s="24"/>
      <c r="AA20" s="24"/>
      <c r="AB20" s="24"/>
      <c r="AC20" s="41" t="str">
        <f t="shared" si="2"/>
        <v/>
      </c>
      <c r="AD20" s="24"/>
      <c r="AE20" s="24"/>
      <c r="AF20" s="24"/>
      <c r="AG20" s="24"/>
      <c r="AH20" s="24"/>
      <c r="AI20" s="24"/>
      <c r="AJ20" s="24"/>
      <c r="AK20" s="41" t="str">
        <f t="shared" si="3"/>
        <v/>
      </c>
      <c r="AL20" s="24"/>
      <c r="AM20" s="41" t="str">
        <f t="shared" si="4"/>
        <v/>
      </c>
      <c r="AN20" s="18"/>
    </row>
    <row r="21" spans="1:40" x14ac:dyDescent="0.25">
      <c r="A21" s="45"/>
      <c r="B21" s="134"/>
      <c r="C21" s="135"/>
      <c r="D21" s="136"/>
      <c r="E21" s="134"/>
      <c r="F21" s="136"/>
      <c r="G21" s="137"/>
      <c r="H21" s="24"/>
      <c r="I21" s="24"/>
      <c r="J21" s="24"/>
      <c r="K21" s="24"/>
      <c r="L21" s="24"/>
      <c r="M21" s="133"/>
      <c r="N21" s="24"/>
      <c r="O21" s="24"/>
      <c r="P21" s="24"/>
      <c r="Q21" s="24"/>
      <c r="R21" s="24"/>
      <c r="S21" s="24"/>
      <c r="T21" s="24"/>
      <c r="U21" s="133"/>
      <c r="V21" s="24"/>
      <c r="W21" s="24"/>
      <c r="X21" s="24"/>
      <c r="Y21" s="24"/>
      <c r="Z21" s="24"/>
      <c r="AA21" s="24"/>
      <c r="AB21" s="24"/>
      <c r="AC21" s="41" t="str">
        <f t="shared" si="2"/>
        <v/>
      </c>
      <c r="AD21" s="24"/>
      <c r="AE21" s="24"/>
      <c r="AF21" s="24"/>
      <c r="AG21" s="24"/>
      <c r="AH21" s="24"/>
      <c r="AI21" s="24"/>
      <c r="AJ21" s="24"/>
      <c r="AK21" s="41" t="str">
        <f t="shared" si="3"/>
        <v/>
      </c>
      <c r="AL21" s="24"/>
      <c r="AM21" s="41" t="str">
        <f t="shared" si="4"/>
        <v/>
      </c>
      <c r="AN21" s="18"/>
    </row>
    <row r="22" spans="1:40" x14ac:dyDescent="0.25">
      <c r="A22" s="45"/>
      <c r="B22" s="134"/>
      <c r="C22" s="135"/>
      <c r="D22" s="136"/>
      <c r="E22" s="134"/>
      <c r="F22" s="136"/>
      <c r="G22" s="137"/>
      <c r="H22" s="24"/>
      <c r="I22" s="24"/>
      <c r="J22" s="24"/>
      <c r="K22" s="24"/>
      <c r="L22" s="24"/>
      <c r="M22" s="133"/>
      <c r="N22" s="24"/>
      <c r="O22" s="24"/>
      <c r="P22" s="24"/>
      <c r="Q22" s="24"/>
      <c r="R22" s="24"/>
      <c r="S22" s="24"/>
      <c r="T22" s="24"/>
      <c r="U22" s="133"/>
      <c r="V22" s="24"/>
      <c r="W22" s="24"/>
      <c r="X22" s="24"/>
      <c r="Y22" s="24"/>
      <c r="Z22" s="24"/>
      <c r="AA22" s="24"/>
      <c r="AB22" s="24"/>
      <c r="AC22" s="41" t="str">
        <f t="shared" si="2"/>
        <v/>
      </c>
      <c r="AD22" s="24"/>
      <c r="AE22" s="24"/>
      <c r="AF22" s="24"/>
      <c r="AG22" s="24"/>
      <c r="AH22" s="24"/>
      <c r="AI22" s="24"/>
      <c r="AJ22" s="24"/>
      <c r="AK22" s="41" t="str">
        <f t="shared" si="3"/>
        <v/>
      </c>
      <c r="AL22" s="24"/>
      <c r="AM22" s="41" t="str">
        <f t="shared" si="4"/>
        <v/>
      </c>
      <c r="AN22" s="18"/>
    </row>
    <row r="23" spans="1:40" x14ac:dyDescent="0.25">
      <c r="A23" s="45"/>
      <c r="B23" s="134"/>
      <c r="C23" s="135"/>
      <c r="D23" s="136"/>
      <c r="E23" s="134"/>
      <c r="F23" s="136"/>
      <c r="G23" s="137"/>
      <c r="H23" s="24"/>
      <c r="I23" s="24"/>
      <c r="J23" s="24"/>
      <c r="K23" s="24"/>
      <c r="L23" s="24"/>
      <c r="M23" s="133"/>
      <c r="N23" s="24"/>
      <c r="O23" s="24"/>
      <c r="P23" s="24"/>
      <c r="Q23" s="24"/>
      <c r="R23" s="24"/>
      <c r="S23" s="24"/>
      <c r="T23" s="24"/>
      <c r="U23" s="133"/>
      <c r="V23" s="24"/>
      <c r="W23" s="24"/>
      <c r="X23" s="24"/>
      <c r="Y23" s="24"/>
      <c r="Z23" s="24"/>
      <c r="AA23" s="24"/>
      <c r="AB23" s="24"/>
      <c r="AC23" s="41" t="str">
        <f t="shared" si="2"/>
        <v/>
      </c>
      <c r="AD23" s="24"/>
      <c r="AE23" s="24"/>
      <c r="AF23" s="24"/>
      <c r="AG23" s="24"/>
      <c r="AH23" s="24"/>
      <c r="AI23" s="24"/>
      <c r="AJ23" s="24"/>
      <c r="AK23" s="41" t="str">
        <f t="shared" si="3"/>
        <v/>
      </c>
      <c r="AL23" s="24"/>
      <c r="AM23" s="41" t="str">
        <f t="shared" si="4"/>
        <v/>
      </c>
      <c r="AN23" s="18"/>
    </row>
    <row r="24" spans="1:40" x14ac:dyDescent="0.25">
      <c r="A24" s="45"/>
      <c r="B24" s="134"/>
      <c r="C24" s="135"/>
      <c r="D24" s="136"/>
      <c r="E24" s="134"/>
      <c r="F24" s="136"/>
      <c r="G24" s="137"/>
      <c r="H24" s="24"/>
      <c r="I24" s="24"/>
      <c r="J24" s="24"/>
      <c r="K24" s="24"/>
      <c r="L24" s="24"/>
      <c r="M24" s="133"/>
      <c r="N24" s="24"/>
      <c r="O24" s="24"/>
      <c r="P24" s="24"/>
      <c r="Q24" s="24"/>
      <c r="R24" s="24"/>
      <c r="S24" s="24"/>
      <c r="T24" s="24"/>
      <c r="U24" s="133"/>
      <c r="V24" s="24"/>
      <c r="W24" s="24"/>
      <c r="X24" s="24"/>
      <c r="Y24" s="24"/>
      <c r="Z24" s="24"/>
      <c r="AA24" s="24"/>
      <c r="AB24" s="24"/>
      <c r="AC24" s="41" t="str">
        <f t="shared" si="2"/>
        <v/>
      </c>
      <c r="AD24" s="24"/>
      <c r="AE24" s="24"/>
      <c r="AF24" s="24"/>
      <c r="AG24" s="24"/>
      <c r="AH24" s="24"/>
      <c r="AI24" s="24"/>
      <c r="AJ24" s="24"/>
      <c r="AK24" s="41" t="str">
        <f t="shared" si="3"/>
        <v/>
      </c>
      <c r="AL24" s="24"/>
      <c r="AM24" s="41" t="str">
        <f t="shared" si="4"/>
        <v/>
      </c>
      <c r="AN24" s="18"/>
    </row>
    <row r="25" spans="1:40" x14ac:dyDescent="0.25">
      <c r="A25" s="45"/>
      <c r="B25" s="134"/>
      <c r="C25" s="135"/>
      <c r="D25" s="136"/>
      <c r="E25" s="134"/>
      <c r="F25" s="136"/>
      <c r="G25" s="137"/>
      <c r="H25" s="24"/>
      <c r="I25" s="24"/>
      <c r="J25" s="24"/>
      <c r="K25" s="24"/>
      <c r="L25" s="24"/>
      <c r="M25" s="133"/>
      <c r="N25" s="24"/>
      <c r="O25" s="24"/>
      <c r="P25" s="24"/>
      <c r="Q25" s="24"/>
      <c r="R25" s="24"/>
      <c r="S25" s="24"/>
      <c r="T25" s="24"/>
      <c r="U25" s="133"/>
      <c r="V25" s="24"/>
      <c r="W25" s="24"/>
      <c r="X25" s="24"/>
      <c r="Y25" s="24"/>
      <c r="Z25" s="24"/>
      <c r="AA25" s="24"/>
      <c r="AB25" s="24"/>
      <c r="AC25" s="41" t="str">
        <f t="shared" si="2"/>
        <v/>
      </c>
      <c r="AD25" s="24"/>
      <c r="AE25" s="24"/>
      <c r="AF25" s="24"/>
      <c r="AG25" s="24"/>
      <c r="AH25" s="24"/>
      <c r="AI25" s="24"/>
      <c r="AJ25" s="24"/>
      <c r="AK25" s="41" t="str">
        <f t="shared" si="3"/>
        <v/>
      </c>
      <c r="AL25" s="24"/>
      <c r="AM25" s="41" t="str">
        <f t="shared" si="4"/>
        <v/>
      </c>
      <c r="AN25" s="18"/>
    </row>
    <row r="26" spans="1:40" x14ac:dyDescent="0.25">
      <c r="A26" s="45"/>
      <c r="B26" s="134"/>
      <c r="C26" s="135"/>
      <c r="D26" s="136"/>
      <c r="E26" s="134"/>
      <c r="F26" s="136"/>
      <c r="G26" s="137"/>
      <c r="H26" s="24"/>
      <c r="I26" s="24"/>
      <c r="J26" s="24"/>
      <c r="K26" s="24"/>
      <c r="L26" s="24"/>
      <c r="M26" s="133"/>
      <c r="N26" s="24"/>
      <c r="O26" s="24"/>
      <c r="P26" s="24"/>
      <c r="Q26" s="24"/>
      <c r="R26" s="24"/>
      <c r="S26" s="24"/>
      <c r="T26" s="24"/>
      <c r="U26" s="133"/>
      <c r="V26" s="24"/>
      <c r="W26" s="24"/>
      <c r="X26" s="24"/>
      <c r="Y26" s="24"/>
      <c r="Z26" s="24"/>
      <c r="AA26" s="24"/>
      <c r="AB26" s="24"/>
      <c r="AC26" s="41" t="str">
        <f t="shared" si="2"/>
        <v/>
      </c>
      <c r="AD26" s="24"/>
      <c r="AE26" s="24"/>
      <c r="AF26" s="24"/>
      <c r="AG26" s="24"/>
      <c r="AH26" s="24"/>
      <c r="AI26" s="24"/>
      <c r="AJ26" s="24"/>
      <c r="AK26" s="41" t="str">
        <f t="shared" si="3"/>
        <v/>
      </c>
      <c r="AL26" s="24"/>
      <c r="AM26" s="41" t="str">
        <f t="shared" si="4"/>
        <v/>
      </c>
      <c r="AN26" s="18"/>
    </row>
    <row r="27" spans="1:40" x14ac:dyDescent="0.25">
      <c r="A27" s="45"/>
      <c r="B27" s="134"/>
      <c r="C27" s="135"/>
      <c r="D27" s="136"/>
      <c r="E27" s="134"/>
      <c r="F27" s="136"/>
      <c r="G27" s="137"/>
      <c r="H27" s="24"/>
      <c r="I27" s="24"/>
      <c r="J27" s="24"/>
      <c r="K27" s="24"/>
      <c r="L27" s="24"/>
      <c r="M27" s="133"/>
      <c r="N27" s="24"/>
      <c r="O27" s="24"/>
      <c r="P27" s="24"/>
      <c r="Q27" s="24"/>
      <c r="R27" s="24"/>
      <c r="S27" s="24"/>
      <c r="T27" s="24"/>
      <c r="U27" s="133"/>
      <c r="V27" s="24"/>
      <c r="W27" s="24"/>
      <c r="X27" s="24"/>
      <c r="Y27" s="24"/>
      <c r="Z27" s="24"/>
      <c r="AA27" s="24"/>
      <c r="AB27" s="24"/>
      <c r="AC27" s="41" t="str">
        <f t="shared" si="2"/>
        <v/>
      </c>
      <c r="AD27" s="24"/>
      <c r="AE27" s="24"/>
      <c r="AF27" s="24"/>
      <c r="AG27" s="24"/>
      <c r="AH27" s="24"/>
      <c r="AI27" s="24"/>
      <c r="AJ27" s="24"/>
      <c r="AK27" s="41" t="str">
        <f t="shared" si="3"/>
        <v/>
      </c>
      <c r="AL27" s="24"/>
      <c r="AM27" s="41" t="str">
        <f t="shared" si="4"/>
        <v/>
      </c>
      <c r="AN27" s="18"/>
    </row>
    <row r="28" spans="1:40" x14ac:dyDescent="0.25">
      <c r="A28" s="45"/>
      <c r="B28" s="134"/>
      <c r="C28" s="135"/>
      <c r="D28" s="136"/>
      <c r="E28" s="134"/>
      <c r="F28" s="136"/>
      <c r="G28" s="137"/>
      <c r="H28" s="24"/>
      <c r="I28" s="24"/>
      <c r="J28" s="24"/>
      <c r="K28" s="24"/>
      <c r="L28" s="24"/>
      <c r="M28" s="133"/>
      <c r="N28" s="24"/>
      <c r="O28" s="24"/>
      <c r="P28" s="24"/>
      <c r="Q28" s="24"/>
      <c r="R28" s="24"/>
      <c r="S28" s="24"/>
      <c r="T28" s="24"/>
      <c r="U28" s="133"/>
      <c r="V28" s="24"/>
      <c r="W28" s="24"/>
      <c r="X28" s="24"/>
      <c r="Y28" s="24"/>
      <c r="Z28" s="24"/>
      <c r="AA28" s="24"/>
      <c r="AB28" s="24"/>
      <c r="AC28" s="41" t="str">
        <f t="shared" si="2"/>
        <v/>
      </c>
      <c r="AD28" s="24"/>
      <c r="AE28" s="24"/>
      <c r="AF28" s="24"/>
      <c r="AG28" s="24"/>
      <c r="AH28" s="24"/>
      <c r="AI28" s="24"/>
      <c r="AJ28" s="24"/>
      <c r="AK28" s="41" t="str">
        <f t="shared" si="3"/>
        <v/>
      </c>
      <c r="AL28" s="24"/>
      <c r="AM28" s="41" t="str">
        <f t="shared" si="4"/>
        <v/>
      </c>
      <c r="AN28" s="18"/>
    </row>
    <row r="29" spans="1:40" x14ac:dyDescent="0.25">
      <c r="A29" s="45"/>
      <c r="B29" s="134"/>
      <c r="C29" s="135"/>
      <c r="D29" s="136"/>
      <c r="E29" s="134"/>
      <c r="F29" s="136"/>
      <c r="G29" s="137"/>
      <c r="H29" s="24"/>
      <c r="I29" s="24"/>
      <c r="J29" s="24"/>
      <c r="K29" s="24"/>
      <c r="L29" s="24"/>
      <c r="M29" s="133"/>
      <c r="N29" s="24"/>
      <c r="O29" s="24"/>
      <c r="P29" s="24"/>
      <c r="Q29" s="24"/>
      <c r="R29" s="24"/>
      <c r="S29" s="24"/>
      <c r="T29" s="24"/>
      <c r="U29" s="133"/>
      <c r="V29" s="24"/>
      <c r="W29" s="24"/>
      <c r="X29" s="24"/>
      <c r="Y29" s="24"/>
      <c r="Z29" s="24"/>
      <c r="AA29" s="24"/>
      <c r="AB29" s="24"/>
      <c r="AC29" s="41" t="str">
        <f t="shared" si="2"/>
        <v/>
      </c>
      <c r="AD29" s="24"/>
      <c r="AE29" s="24"/>
      <c r="AF29" s="24"/>
      <c r="AG29" s="24"/>
      <c r="AH29" s="24"/>
      <c r="AI29" s="24"/>
      <c r="AJ29" s="24"/>
      <c r="AK29" s="41" t="str">
        <f t="shared" si="3"/>
        <v/>
      </c>
      <c r="AL29" s="24"/>
      <c r="AM29" s="41" t="str">
        <f t="shared" si="4"/>
        <v/>
      </c>
      <c r="AN29" s="18"/>
    </row>
    <row r="30" spans="1:40" x14ac:dyDescent="0.25">
      <c r="A30" s="45"/>
      <c r="B30" s="134"/>
      <c r="C30" s="135"/>
      <c r="D30" s="136"/>
      <c r="E30" s="134"/>
      <c r="F30" s="136"/>
      <c r="G30" s="137"/>
      <c r="H30" s="24"/>
      <c r="I30" s="24"/>
      <c r="J30" s="24"/>
      <c r="K30" s="24"/>
      <c r="L30" s="24"/>
      <c r="M30" s="133"/>
      <c r="N30" s="24"/>
      <c r="O30" s="24"/>
      <c r="P30" s="24"/>
      <c r="Q30" s="24"/>
      <c r="R30" s="24"/>
      <c r="S30" s="24"/>
      <c r="T30" s="24"/>
      <c r="U30" s="133"/>
      <c r="V30" s="24"/>
      <c r="W30" s="24"/>
      <c r="X30" s="24"/>
      <c r="Y30" s="24"/>
      <c r="Z30" s="24"/>
      <c r="AA30" s="24"/>
      <c r="AB30" s="24"/>
      <c r="AC30" s="41" t="str">
        <f t="shared" si="2"/>
        <v/>
      </c>
      <c r="AD30" s="24"/>
      <c r="AE30" s="24"/>
      <c r="AF30" s="24"/>
      <c r="AG30" s="24"/>
      <c r="AH30" s="24"/>
      <c r="AI30" s="24"/>
      <c r="AJ30" s="24"/>
      <c r="AK30" s="41" t="str">
        <f t="shared" si="3"/>
        <v/>
      </c>
      <c r="AL30" s="24"/>
      <c r="AM30" s="41" t="str">
        <f t="shared" si="4"/>
        <v/>
      </c>
      <c r="AN30" s="18"/>
    </row>
    <row r="31" spans="1:40" x14ac:dyDescent="0.25">
      <c r="A31" s="45"/>
      <c r="B31" s="134"/>
      <c r="C31" s="135"/>
      <c r="D31" s="136"/>
      <c r="E31" s="134"/>
      <c r="F31" s="136"/>
      <c r="G31" s="137"/>
      <c r="H31" s="24"/>
      <c r="I31" s="24"/>
      <c r="J31" s="24"/>
      <c r="K31" s="24"/>
      <c r="L31" s="24"/>
      <c r="M31" s="133"/>
      <c r="N31" s="24"/>
      <c r="O31" s="24"/>
      <c r="P31" s="24"/>
      <c r="Q31" s="24"/>
      <c r="R31" s="24"/>
      <c r="S31" s="24"/>
      <c r="T31" s="24"/>
      <c r="U31" s="133"/>
      <c r="V31" s="24"/>
      <c r="W31" s="24"/>
      <c r="X31" s="24"/>
      <c r="Y31" s="24"/>
      <c r="Z31" s="24"/>
      <c r="AA31" s="24"/>
      <c r="AB31" s="24"/>
      <c r="AC31" s="41" t="str">
        <f t="shared" si="2"/>
        <v/>
      </c>
      <c r="AD31" s="24"/>
      <c r="AE31" s="24"/>
      <c r="AF31" s="24"/>
      <c r="AG31" s="24"/>
      <c r="AH31" s="24"/>
      <c r="AI31" s="24"/>
      <c r="AJ31" s="24"/>
      <c r="AK31" s="41" t="str">
        <f t="shared" si="3"/>
        <v/>
      </c>
      <c r="AL31" s="24"/>
      <c r="AM31" s="41" t="str">
        <f t="shared" si="4"/>
        <v/>
      </c>
      <c r="AN31" s="18"/>
    </row>
    <row r="32" spans="1:40" x14ac:dyDescent="0.25">
      <c r="A32" s="45"/>
      <c r="B32" s="134"/>
      <c r="C32" s="135"/>
      <c r="D32" s="136"/>
      <c r="E32" s="134"/>
      <c r="F32" s="136"/>
      <c r="G32" s="137"/>
      <c r="H32" s="24"/>
      <c r="I32" s="24"/>
      <c r="J32" s="24"/>
      <c r="K32" s="24"/>
      <c r="L32" s="24"/>
      <c r="M32" s="133"/>
      <c r="N32" s="24"/>
      <c r="O32" s="24"/>
      <c r="P32" s="24"/>
      <c r="Q32" s="24"/>
      <c r="R32" s="24"/>
      <c r="S32" s="24"/>
      <c r="T32" s="24"/>
      <c r="U32" s="133"/>
      <c r="V32" s="24"/>
      <c r="W32" s="24"/>
      <c r="X32" s="24"/>
      <c r="Y32" s="24"/>
      <c r="Z32" s="24"/>
      <c r="AA32" s="24"/>
      <c r="AB32" s="24"/>
      <c r="AC32" s="41" t="str">
        <f t="shared" si="2"/>
        <v/>
      </c>
      <c r="AD32" s="24"/>
      <c r="AE32" s="24"/>
      <c r="AF32" s="24"/>
      <c r="AG32" s="24"/>
      <c r="AH32" s="24"/>
      <c r="AI32" s="24"/>
      <c r="AJ32" s="24"/>
      <c r="AK32" s="41" t="str">
        <f t="shared" si="3"/>
        <v/>
      </c>
      <c r="AL32" s="24"/>
      <c r="AM32" s="41" t="str">
        <f t="shared" si="4"/>
        <v/>
      </c>
      <c r="AN32" s="18"/>
    </row>
    <row r="33" spans="1:40" x14ac:dyDescent="0.25">
      <c r="A33" s="45"/>
      <c r="B33" s="134"/>
      <c r="C33" s="135"/>
      <c r="D33" s="136"/>
      <c r="E33" s="134"/>
      <c r="F33" s="136"/>
      <c r="G33" s="137"/>
      <c r="H33" s="24"/>
      <c r="I33" s="24"/>
      <c r="J33" s="24"/>
      <c r="K33" s="24"/>
      <c r="L33" s="24"/>
      <c r="M33" s="133"/>
      <c r="N33" s="24"/>
      <c r="O33" s="24"/>
      <c r="P33" s="24"/>
      <c r="Q33" s="24"/>
      <c r="R33" s="24"/>
      <c r="S33" s="24"/>
      <c r="T33" s="24"/>
      <c r="U33" s="133"/>
      <c r="V33" s="24"/>
      <c r="W33" s="24"/>
      <c r="X33" s="24"/>
      <c r="Y33" s="24"/>
      <c r="Z33" s="24"/>
      <c r="AA33" s="24"/>
      <c r="AB33" s="24"/>
      <c r="AC33" s="41" t="str">
        <f t="shared" si="2"/>
        <v/>
      </c>
      <c r="AD33" s="24"/>
      <c r="AE33" s="24"/>
      <c r="AF33" s="24"/>
      <c r="AG33" s="24"/>
      <c r="AH33" s="24"/>
      <c r="AI33" s="24"/>
      <c r="AJ33" s="24"/>
      <c r="AK33" s="41" t="str">
        <f t="shared" si="3"/>
        <v/>
      </c>
      <c r="AL33" s="24"/>
      <c r="AM33" s="41" t="str">
        <f t="shared" si="4"/>
        <v/>
      </c>
      <c r="AN33" s="18"/>
    </row>
    <row r="34" spans="1:40" x14ac:dyDescent="0.25">
      <c r="A34" s="45"/>
      <c r="B34" s="134"/>
      <c r="C34" s="135"/>
      <c r="D34" s="136"/>
      <c r="E34" s="134"/>
      <c r="F34" s="136"/>
      <c r="G34" s="137"/>
      <c r="H34" s="24"/>
      <c r="I34" s="24"/>
      <c r="J34" s="24"/>
      <c r="K34" s="24"/>
      <c r="L34" s="24"/>
      <c r="M34" s="133"/>
      <c r="N34" s="24"/>
      <c r="O34" s="24"/>
      <c r="P34" s="24"/>
      <c r="Q34" s="24"/>
      <c r="R34" s="24"/>
      <c r="S34" s="24"/>
      <c r="T34" s="24"/>
      <c r="U34" s="133"/>
      <c r="V34" s="24"/>
      <c r="W34" s="24"/>
      <c r="X34" s="24"/>
      <c r="Y34" s="24"/>
      <c r="Z34" s="24"/>
      <c r="AA34" s="24"/>
      <c r="AB34" s="24"/>
      <c r="AC34" s="41" t="str">
        <f t="shared" si="2"/>
        <v/>
      </c>
      <c r="AD34" s="24"/>
      <c r="AE34" s="24"/>
      <c r="AF34" s="24"/>
      <c r="AG34" s="24"/>
      <c r="AH34" s="24"/>
      <c r="AI34" s="24"/>
      <c r="AJ34" s="24"/>
      <c r="AK34" s="41" t="str">
        <f t="shared" si="3"/>
        <v/>
      </c>
      <c r="AL34" s="24"/>
      <c r="AM34" s="41" t="str">
        <f t="shared" si="4"/>
        <v/>
      </c>
      <c r="AN34" s="18"/>
    </row>
    <row r="35" spans="1:40" x14ac:dyDescent="0.25">
      <c r="A35" s="45"/>
      <c r="B35" s="134"/>
      <c r="C35" s="135"/>
      <c r="D35" s="136"/>
      <c r="E35" s="134"/>
      <c r="F35" s="136"/>
      <c r="G35" s="137"/>
      <c r="H35" s="24"/>
      <c r="I35" s="24"/>
      <c r="J35" s="24"/>
      <c r="K35" s="24"/>
      <c r="L35" s="24"/>
      <c r="M35" s="133"/>
      <c r="N35" s="24"/>
      <c r="O35" s="24"/>
      <c r="P35" s="24"/>
      <c r="Q35" s="24"/>
      <c r="R35" s="24"/>
      <c r="S35" s="24"/>
      <c r="T35" s="24"/>
      <c r="U35" s="133"/>
      <c r="V35" s="24"/>
      <c r="W35" s="24"/>
      <c r="X35" s="24"/>
      <c r="Y35" s="24"/>
      <c r="Z35" s="24"/>
      <c r="AA35" s="24"/>
      <c r="AB35" s="24"/>
      <c r="AC35" s="41" t="str">
        <f t="shared" si="2"/>
        <v/>
      </c>
      <c r="AD35" s="24"/>
      <c r="AE35" s="24"/>
      <c r="AF35" s="24"/>
      <c r="AG35" s="24"/>
      <c r="AH35" s="24"/>
      <c r="AI35" s="24"/>
      <c r="AJ35" s="24"/>
      <c r="AK35" s="41" t="str">
        <f t="shared" si="3"/>
        <v/>
      </c>
      <c r="AL35" s="24"/>
      <c r="AM35" s="41" t="str">
        <f t="shared" si="4"/>
        <v/>
      </c>
      <c r="AN35" s="18"/>
    </row>
    <row r="36" spans="1:40" x14ac:dyDescent="0.25">
      <c r="A36" s="45"/>
      <c r="B36" s="134"/>
      <c r="C36" s="135"/>
      <c r="D36" s="136"/>
      <c r="E36" s="134"/>
      <c r="F36" s="136"/>
      <c r="G36" s="137"/>
      <c r="H36" s="24"/>
      <c r="I36" s="24"/>
      <c r="J36" s="24"/>
      <c r="K36" s="24"/>
      <c r="L36" s="24"/>
      <c r="M36" s="133"/>
      <c r="N36" s="24"/>
      <c r="O36" s="24"/>
      <c r="P36" s="24"/>
      <c r="Q36" s="24"/>
      <c r="R36" s="24"/>
      <c r="S36" s="24"/>
      <c r="T36" s="24"/>
      <c r="U36" s="133"/>
      <c r="V36" s="24"/>
      <c r="W36" s="24"/>
      <c r="X36" s="24"/>
      <c r="Y36" s="24"/>
      <c r="Z36" s="24"/>
      <c r="AA36" s="24"/>
      <c r="AB36" s="24"/>
      <c r="AC36" s="41" t="str">
        <f t="shared" si="2"/>
        <v/>
      </c>
      <c r="AD36" s="24"/>
      <c r="AE36" s="24"/>
      <c r="AF36" s="24"/>
      <c r="AG36" s="24"/>
      <c r="AH36" s="24"/>
      <c r="AI36" s="24"/>
      <c r="AJ36" s="24"/>
      <c r="AK36" s="41" t="str">
        <f t="shared" si="3"/>
        <v/>
      </c>
      <c r="AL36" s="24"/>
      <c r="AM36" s="41" t="str">
        <f t="shared" si="4"/>
        <v/>
      </c>
      <c r="AN36" s="18"/>
    </row>
    <row r="37" spans="1:40" x14ac:dyDescent="0.25">
      <c r="A37" s="45"/>
      <c r="B37" s="45"/>
      <c r="C37" s="22"/>
      <c r="D37" s="21"/>
      <c r="E37" s="45"/>
      <c r="F37" s="21"/>
      <c r="G37" s="23"/>
      <c r="H37" s="24"/>
      <c r="I37" s="24"/>
      <c r="J37" s="24"/>
      <c r="K37" s="24"/>
      <c r="L37" s="24"/>
      <c r="M37" s="41" t="str">
        <f t="shared" si="0"/>
        <v/>
      </c>
      <c r="N37" s="24"/>
      <c r="O37" s="24"/>
      <c r="P37" s="24"/>
      <c r="Q37" s="24"/>
      <c r="R37" s="24"/>
      <c r="S37" s="24"/>
      <c r="T37" s="24"/>
      <c r="U37" s="41" t="str">
        <f t="shared" si="1"/>
        <v/>
      </c>
      <c r="V37" s="24"/>
      <c r="W37" s="24"/>
      <c r="X37" s="24"/>
      <c r="Y37" s="24"/>
      <c r="Z37" s="24"/>
      <c r="AA37" s="24"/>
      <c r="AB37" s="24"/>
      <c r="AC37" s="41" t="str">
        <f t="shared" si="2"/>
        <v/>
      </c>
      <c r="AD37" s="24"/>
      <c r="AE37" s="24"/>
      <c r="AF37" s="24"/>
      <c r="AG37" s="24"/>
      <c r="AH37" s="24"/>
      <c r="AI37" s="24"/>
      <c r="AJ37" s="24"/>
      <c r="AK37" s="41" t="str">
        <f t="shared" si="3"/>
        <v/>
      </c>
      <c r="AL37" s="24"/>
      <c r="AM37" s="41" t="str">
        <f t="shared" si="4"/>
        <v/>
      </c>
      <c r="AN37" s="18"/>
    </row>
    <row r="38" spans="1:40" hidden="1" x14ac:dyDescent="0.25">
      <c r="A38" s="45"/>
      <c r="B38" s="45"/>
      <c r="C38" s="22"/>
      <c r="D38" s="21"/>
      <c r="E38" s="45"/>
      <c r="F38" s="21"/>
      <c r="G38" s="23"/>
      <c r="H38" s="24"/>
      <c r="I38" s="24"/>
      <c r="J38" s="24"/>
      <c r="K38" s="24"/>
      <c r="L38" s="24"/>
      <c r="M38" s="41" t="str">
        <f t="shared" si="0"/>
        <v/>
      </c>
      <c r="N38" s="24"/>
      <c r="O38" s="24"/>
      <c r="P38" s="24"/>
      <c r="Q38" s="24"/>
      <c r="R38" s="24"/>
      <c r="S38" s="24"/>
      <c r="T38" s="24"/>
      <c r="U38" s="41" t="str">
        <f t="shared" si="1"/>
        <v/>
      </c>
      <c r="V38" s="24"/>
      <c r="W38" s="24"/>
      <c r="X38" s="24"/>
      <c r="Y38" s="24"/>
      <c r="Z38" s="24"/>
      <c r="AA38" s="24"/>
      <c r="AB38" s="24"/>
      <c r="AC38" s="41" t="str">
        <f t="shared" si="2"/>
        <v/>
      </c>
      <c r="AD38" s="24"/>
      <c r="AE38" s="24"/>
      <c r="AF38" s="24"/>
      <c r="AG38" s="24"/>
      <c r="AH38" s="24"/>
      <c r="AI38" s="24"/>
      <c r="AJ38" s="24"/>
      <c r="AK38" s="41" t="str">
        <f t="shared" si="3"/>
        <v/>
      </c>
      <c r="AL38" s="24"/>
      <c r="AM38" s="41" t="str">
        <f t="shared" si="4"/>
        <v/>
      </c>
      <c r="AN38" s="18"/>
    </row>
    <row r="39" spans="1:40" hidden="1" x14ac:dyDescent="0.25">
      <c r="A39" s="45"/>
      <c r="B39" s="45"/>
      <c r="C39" s="22"/>
      <c r="D39" s="21"/>
      <c r="E39" s="45"/>
      <c r="F39" s="21"/>
      <c r="G39" s="23"/>
      <c r="H39" s="24"/>
      <c r="I39" s="24"/>
      <c r="J39" s="24"/>
      <c r="K39" s="24"/>
      <c r="L39" s="24"/>
      <c r="M39" s="41" t="str">
        <f t="shared" si="0"/>
        <v/>
      </c>
      <c r="N39" s="24"/>
      <c r="O39" s="24"/>
      <c r="P39" s="24"/>
      <c r="Q39" s="24"/>
      <c r="R39" s="24"/>
      <c r="S39" s="24"/>
      <c r="T39" s="24"/>
      <c r="U39" s="41" t="str">
        <f t="shared" si="1"/>
        <v/>
      </c>
      <c r="V39" s="24"/>
      <c r="W39" s="24"/>
      <c r="X39" s="24"/>
      <c r="Y39" s="24"/>
      <c r="Z39" s="24"/>
      <c r="AA39" s="24"/>
      <c r="AB39" s="24"/>
      <c r="AC39" s="41" t="str">
        <f t="shared" si="2"/>
        <v/>
      </c>
      <c r="AD39" s="24"/>
      <c r="AE39" s="24"/>
      <c r="AF39" s="24"/>
      <c r="AG39" s="24"/>
      <c r="AH39" s="24"/>
      <c r="AI39" s="24"/>
      <c r="AJ39" s="24"/>
      <c r="AK39" s="41" t="str">
        <f t="shared" si="3"/>
        <v/>
      </c>
      <c r="AL39" s="24"/>
      <c r="AM39" s="41" t="str">
        <f t="shared" si="4"/>
        <v/>
      </c>
      <c r="AN39" s="18"/>
    </row>
    <row r="40" spans="1:40" hidden="1" x14ac:dyDescent="0.25">
      <c r="A40" s="45"/>
      <c r="B40" s="45"/>
      <c r="C40" s="22"/>
      <c r="D40" s="21"/>
      <c r="E40" s="45"/>
      <c r="F40" s="21"/>
      <c r="G40" s="23"/>
      <c r="H40" s="24"/>
      <c r="I40" s="24"/>
      <c r="J40" s="24"/>
      <c r="K40" s="24"/>
      <c r="L40" s="24"/>
      <c r="M40" s="41" t="str">
        <f t="shared" si="0"/>
        <v/>
      </c>
      <c r="N40" s="24"/>
      <c r="O40" s="24"/>
      <c r="P40" s="24"/>
      <c r="Q40" s="24"/>
      <c r="R40" s="24"/>
      <c r="S40" s="24"/>
      <c r="T40" s="24"/>
      <c r="U40" s="41" t="str">
        <f t="shared" si="1"/>
        <v/>
      </c>
      <c r="V40" s="24"/>
      <c r="W40" s="24"/>
      <c r="X40" s="24"/>
      <c r="Y40" s="24"/>
      <c r="Z40" s="24"/>
      <c r="AA40" s="24"/>
      <c r="AB40" s="24"/>
      <c r="AC40" s="41" t="str">
        <f t="shared" si="2"/>
        <v/>
      </c>
      <c r="AD40" s="24"/>
      <c r="AE40" s="24"/>
      <c r="AF40" s="24"/>
      <c r="AG40" s="24"/>
      <c r="AH40" s="24"/>
      <c r="AI40" s="24"/>
      <c r="AJ40" s="24"/>
      <c r="AK40" s="41" t="str">
        <f t="shared" si="3"/>
        <v/>
      </c>
      <c r="AL40" s="24"/>
      <c r="AM40" s="41" t="str">
        <f t="shared" si="4"/>
        <v/>
      </c>
      <c r="AN40" s="18"/>
    </row>
    <row r="41" spans="1:40" hidden="1" x14ac:dyDescent="0.25">
      <c r="A41" s="45"/>
      <c r="B41" s="45"/>
      <c r="C41" s="22"/>
      <c r="D41" s="21"/>
      <c r="E41" s="45"/>
      <c r="F41" s="21"/>
      <c r="G41" s="23"/>
      <c r="H41" s="24"/>
      <c r="I41" s="24"/>
      <c r="J41" s="24"/>
      <c r="K41" s="24"/>
      <c r="L41" s="24"/>
      <c r="M41" s="41" t="str">
        <f t="shared" si="0"/>
        <v/>
      </c>
      <c r="N41" s="24"/>
      <c r="O41" s="24"/>
      <c r="P41" s="24"/>
      <c r="Q41" s="24"/>
      <c r="R41" s="24"/>
      <c r="S41" s="24"/>
      <c r="T41" s="24"/>
      <c r="U41" s="41" t="str">
        <f t="shared" si="1"/>
        <v/>
      </c>
      <c r="V41" s="24"/>
      <c r="W41" s="24"/>
      <c r="X41" s="24"/>
      <c r="Y41" s="24"/>
      <c r="Z41" s="24"/>
      <c r="AA41" s="24"/>
      <c r="AB41" s="24"/>
      <c r="AC41" s="41" t="str">
        <f t="shared" si="2"/>
        <v/>
      </c>
      <c r="AD41" s="24"/>
      <c r="AE41" s="24"/>
      <c r="AF41" s="24"/>
      <c r="AG41" s="24"/>
      <c r="AH41" s="24"/>
      <c r="AI41" s="24"/>
      <c r="AJ41" s="24"/>
      <c r="AK41" s="41" t="str">
        <f t="shared" si="3"/>
        <v/>
      </c>
      <c r="AL41" s="24"/>
      <c r="AM41" s="41" t="str">
        <f t="shared" si="4"/>
        <v/>
      </c>
      <c r="AN41" s="18"/>
    </row>
    <row r="42" spans="1:40" hidden="1" x14ac:dyDescent="0.25">
      <c r="A42" s="45"/>
      <c r="B42" s="45"/>
      <c r="C42" s="22"/>
      <c r="D42" s="21"/>
      <c r="E42" s="45"/>
      <c r="F42" s="21"/>
      <c r="G42" s="23"/>
      <c r="H42" s="24"/>
      <c r="I42" s="24"/>
      <c r="J42" s="24"/>
      <c r="K42" s="24"/>
      <c r="L42" s="24"/>
      <c r="M42" s="41" t="str">
        <f t="shared" si="0"/>
        <v/>
      </c>
      <c r="N42" s="24"/>
      <c r="O42" s="24"/>
      <c r="P42" s="24"/>
      <c r="Q42" s="24"/>
      <c r="R42" s="24"/>
      <c r="S42" s="24"/>
      <c r="T42" s="24"/>
      <c r="U42" s="41" t="str">
        <f t="shared" si="1"/>
        <v/>
      </c>
      <c r="V42" s="24"/>
      <c r="W42" s="24"/>
      <c r="X42" s="24"/>
      <c r="Y42" s="24"/>
      <c r="Z42" s="24"/>
      <c r="AA42" s="24"/>
      <c r="AB42" s="24"/>
      <c r="AC42" s="41" t="str">
        <f t="shared" si="2"/>
        <v/>
      </c>
      <c r="AD42" s="24"/>
      <c r="AE42" s="24"/>
      <c r="AF42" s="24"/>
      <c r="AG42" s="24"/>
      <c r="AH42" s="24"/>
      <c r="AI42" s="24"/>
      <c r="AJ42" s="24"/>
      <c r="AK42" s="41" t="str">
        <f t="shared" si="3"/>
        <v/>
      </c>
      <c r="AL42" s="24"/>
      <c r="AM42" s="41" t="str">
        <f t="shared" si="4"/>
        <v/>
      </c>
      <c r="AN42" s="18"/>
    </row>
    <row r="43" spans="1:40" hidden="1" x14ac:dyDescent="0.25">
      <c r="A43" s="45"/>
      <c r="B43" s="45"/>
      <c r="C43" s="22"/>
      <c r="D43" s="21"/>
      <c r="E43" s="45"/>
      <c r="F43" s="21"/>
      <c r="G43" s="23"/>
      <c r="H43" s="24"/>
      <c r="I43" s="24"/>
      <c r="J43" s="24"/>
      <c r="K43" s="24"/>
      <c r="L43" s="24"/>
      <c r="M43" s="41" t="str">
        <f t="shared" si="0"/>
        <v/>
      </c>
      <c r="N43" s="24"/>
      <c r="O43" s="24"/>
      <c r="P43" s="24"/>
      <c r="Q43" s="24"/>
      <c r="R43" s="24"/>
      <c r="S43" s="24"/>
      <c r="T43" s="24"/>
      <c r="U43" s="41" t="str">
        <f t="shared" si="1"/>
        <v/>
      </c>
      <c r="V43" s="24"/>
      <c r="W43" s="24"/>
      <c r="X43" s="24"/>
      <c r="Y43" s="24"/>
      <c r="Z43" s="24"/>
      <c r="AA43" s="24"/>
      <c r="AB43" s="24"/>
      <c r="AC43" s="41" t="str">
        <f t="shared" si="2"/>
        <v/>
      </c>
      <c r="AD43" s="24"/>
      <c r="AE43" s="24"/>
      <c r="AF43" s="24"/>
      <c r="AG43" s="24"/>
      <c r="AH43" s="24"/>
      <c r="AI43" s="24"/>
      <c r="AJ43" s="24"/>
      <c r="AK43" s="41" t="str">
        <f t="shared" si="3"/>
        <v/>
      </c>
      <c r="AL43" s="24"/>
      <c r="AM43" s="41" t="str">
        <f t="shared" si="4"/>
        <v/>
      </c>
      <c r="AN43" s="18"/>
    </row>
    <row r="44" spans="1:40" hidden="1" x14ac:dyDescent="0.25">
      <c r="A44" s="45"/>
      <c r="B44" s="45"/>
      <c r="C44" s="22"/>
      <c r="D44" s="21"/>
      <c r="E44" s="45"/>
      <c r="F44" s="21"/>
      <c r="G44" s="23"/>
      <c r="H44" s="24"/>
      <c r="I44" s="24"/>
      <c r="J44" s="24"/>
      <c r="K44" s="24"/>
      <c r="L44" s="24"/>
      <c r="M44" s="41" t="str">
        <f t="shared" si="0"/>
        <v/>
      </c>
      <c r="N44" s="24"/>
      <c r="O44" s="24"/>
      <c r="P44" s="24"/>
      <c r="Q44" s="24"/>
      <c r="R44" s="24"/>
      <c r="S44" s="24"/>
      <c r="T44" s="24"/>
      <c r="U44" s="41" t="str">
        <f t="shared" si="1"/>
        <v/>
      </c>
      <c r="V44" s="24"/>
      <c r="W44" s="24"/>
      <c r="X44" s="24"/>
      <c r="Y44" s="24"/>
      <c r="Z44" s="24"/>
      <c r="AA44" s="24"/>
      <c r="AB44" s="24"/>
      <c r="AC44" s="41" t="str">
        <f t="shared" si="2"/>
        <v/>
      </c>
      <c r="AD44" s="24"/>
      <c r="AE44" s="24"/>
      <c r="AF44" s="24"/>
      <c r="AG44" s="24"/>
      <c r="AH44" s="24"/>
      <c r="AI44" s="24"/>
      <c r="AJ44" s="24"/>
      <c r="AK44" s="41" t="str">
        <f t="shared" si="3"/>
        <v/>
      </c>
      <c r="AL44" s="24"/>
      <c r="AM44" s="41" t="str">
        <f t="shared" si="4"/>
        <v/>
      </c>
      <c r="AN44" s="18"/>
    </row>
    <row r="45" spans="1:40" hidden="1" x14ac:dyDescent="0.25">
      <c r="A45" s="45"/>
      <c r="B45" s="45"/>
      <c r="C45" s="22"/>
      <c r="D45" s="21"/>
      <c r="E45" s="45"/>
      <c r="F45" s="21"/>
      <c r="G45" s="23"/>
      <c r="H45" s="24"/>
      <c r="I45" s="24"/>
      <c r="J45" s="24"/>
      <c r="K45" s="24"/>
      <c r="L45" s="24"/>
      <c r="M45" s="41" t="str">
        <f t="shared" si="0"/>
        <v/>
      </c>
      <c r="N45" s="24"/>
      <c r="O45" s="24"/>
      <c r="P45" s="24"/>
      <c r="Q45" s="24"/>
      <c r="R45" s="24"/>
      <c r="S45" s="24"/>
      <c r="T45" s="24"/>
      <c r="U45" s="41" t="str">
        <f t="shared" si="1"/>
        <v/>
      </c>
      <c r="V45" s="24"/>
      <c r="W45" s="24"/>
      <c r="X45" s="24"/>
      <c r="Y45" s="24"/>
      <c r="Z45" s="24"/>
      <c r="AA45" s="24"/>
      <c r="AB45" s="24"/>
      <c r="AC45" s="41" t="str">
        <f t="shared" si="2"/>
        <v/>
      </c>
      <c r="AD45" s="24"/>
      <c r="AE45" s="24"/>
      <c r="AF45" s="24"/>
      <c r="AG45" s="24"/>
      <c r="AH45" s="24"/>
      <c r="AI45" s="24"/>
      <c r="AJ45" s="24"/>
      <c r="AK45" s="41" t="str">
        <f t="shared" si="3"/>
        <v/>
      </c>
      <c r="AL45" s="24"/>
      <c r="AM45" s="41" t="str">
        <f t="shared" si="4"/>
        <v/>
      </c>
      <c r="AN45" s="18"/>
    </row>
    <row r="46" spans="1:40" hidden="1" x14ac:dyDescent="0.25">
      <c r="A46" s="45"/>
      <c r="B46" s="45"/>
      <c r="C46" s="22"/>
      <c r="D46" s="21"/>
      <c r="E46" s="45"/>
      <c r="F46" s="21"/>
      <c r="G46" s="23"/>
      <c r="H46" s="24"/>
      <c r="I46" s="24"/>
      <c r="J46" s="24"/>
      <c r="K46" s="24"/>
      <c r="L46" s="24"/>
      <c r="M46" s="41" t="str">
        <f t="shared" si="0"/>
        <v/>
      </c>
      <c r="N46" s="24"/>
      <c r="O46" s="24"/>
      <c r="P46" s="24"/>
      <c r="Q46" s="24"/>
      <c r="R46" s="24"/>
      <c r="S46" s="24"/>
      <c r="T46" s="24"/>
      <c r="U46" s="41" t="str">
        <f t="shared" si="1"/>
        <v/>
      </c>
      <c r="V46" s="24"/>
      <c r="W46" s="24"/>
      <c r="X46" s="24"/>
      <c r="Y46" s="24"/>
      <c r="Z46" s="24"/>
      <c r="AA46" s="24"/>
      <c r="AB46" s="24"/>
      <c r="AC46" s="41" t="str">
        <f t="shared" si="2"/>
        <v/>
      </c>
      <c r="AD46" s="24"/>
      <c r="AE46" s="24"/>
      <c r="AF46" s="24"/>
      <c r="AG46" s="24"/>
      <c r="AH46" s="24"/>
      <c r="AI46" s="24"/>
      <c r="AJ46" s="24"/>
      <c r="AK46" s="41" t="str">
        <f t="shared" si="3"/>
        <v/>
      </c>
      <c r="AL46" s="24"/>
      <c r="AM46" s="41" t="str">
        <f t="shared" si="4"/>
        <v/>
      </c>
      <c r="AN46" s="18"/>
    </row>
    <row r="47" spans="1:40" hidden="1" x14ac:dyDescent="0.25">
      <c r="A47" s="45"/>
      <c r="B47" s="45"/>
      <c r="C47" s="22"/>
      <c r="D47" s="21"/>
      <c r="E47" s="45"/>
      <c r="F47" s="21"/>
      <c r="G47" s="23"/>
      <c r="H47" s="24"/>
      <c r="I47" s="24"/>
      <c r="J47" s="24"/>
      <c r="K47" s="24"/>
      <c r="L47" s="24"/>
      <c r="M47" s="41" t="str">
        <f t="shared" si="0"/>
        <v/>
      </c>
      <c r="N47" s="24"/>
      <c r="O47" s="24"/>
      <c r="P47" s="24"/>
      <c r="Q47" s="24"/>
      <c r="R47" s="24"/>
      <c r="S47" s="24"/>
      <c r="T47" s="24"/>
      <c r="U47" s="41" t="str">
        <f t="shared" si="1"/>
        <v/>
      </c>
      <c r="V47" s="24"/>
      <c r="W47" s="24"/>
      <c r="X47" s="24"/>
      <c r="Y47" s="24"/>
      <c r="Z47" s="24"/>
      <c r="AA47" s="24"/>
      <c r="AB47" s="24"/>
      <c r="AC47" s="41" t="str">
        <f t="shared" si="2"/>
        <v/>
      </c>
      <c r="AD47" s="24"/>
      <c r="AE47" s="24"/>
      <c r="AF47" s="24"/>
      <c r="AG47" s="24"/>
      <c r="AH47" s="24"/>
      <c r="AI47" s="24"/>
      <c r="AJ47" s="24"/>
      <c r="AK47" s="41" t="str">
        <f t="shared" si="3"/>
        <v/>
      </c>
      <c r="AL47" s="24"/>
      <c r="AM47" s="41" t="str">
        <f t="shared" si="4"/>
        <v/>
      </c>
      <c r="AN47" s="18"/>
    </row>
    <row r="48" spans="1:40" hidden="1" x14ac:dyDescent="0.25">
      <c r="A48" s="45"/>
      <c r="B48" s="45"/>
      <c r="C48" s="22"/>
      <c r="D48" s="21"/>
      <c r="E48" s="45"/>
      <c r="F48" s="21"/>
      <c r="G48" s="23"/>
      <c r="H48" s="24"/>
      <c r="I48" s="24"/>
      <c r="J48" s="24"/>
      <c r="K48" s="24"/>
      <c r="L48" s="24"/>
      <c r="M48" s="41" t="str">
        <f t="shared" si="0"/>
        <v/>
      </c>
      <c r="N48" s="24"/>
      <c r="O48" s="24"/>
      <c r="P48" s="24"/>
      <c r="Q48" s="24"/>
      <c r="R48" s="24"/>
      <c r="S48" s="24"/>
      <c r="T48" s="24"/>
      <c r="U48" s="41" t="str">
        <f t="shared" si="1"/>
        <v/>
      </c>
      <c r="V48" s="24"/>
      <c r="W48" s="24"/>
      <c r="X48" s="24"/>
      <c r="Y48" s="24"/>
      <c r="Z48" s="24"/>
      <c r="AA48" s="24"/>
      <c r="AB48" s="24"/>
      <c r="AC48" s="41" t="str">
        <f t="shared" si="2"/>
        <v/>
      </c>
      <c r="AD48" s="24"/>
      <c r="AE48" s="24"/>
      <c r="AF48" s="24"/>
      <c r="AG48" s="24"/>
      <c r="AH48" s="24"/>
      <c r="AI48" s="24"/>
      <c r="AJ48" s="24"/>
      <c r="AK48" s="41" t="str">
        <f t="shared" si="3"/>
        <v/>
      </c>
      <c r="AL48" s="24"/>
      <c r="AM48" s="41" t="str">
        <f t="shared" si="4"/>
        <v/>
      </c>
      <c r="AN48" s="18"/>
    </row>
    <row r="49" spans="1:40" hidden="1" x14ac:dyDescent="0.25">
      <c r="A49" s="45"/>
      <c r="B49" s="45"/>
      <c r="C49" s="22"/>
      <c r="D49" s="21"/>
      <c r="E49" s="45"/>
      <c r="F49" s="21"/>
      <c r="G49" s="23"/>
      <c r="H49" s="24"/>
      <c r="I49" s="24"/>
      <c r="J49" s="24"/>
      <c r="K49" s="24"/>
      <c r="L49" s="24"/>
      <c r="M49" s="41" t="str">
        <f t="shared" si="0"/>
        <v/>
      </c>
      <c r="N49" s="24"/>
      <c r="O49" s="24"/>
      <c r="P49" s="24"/>
      <c r="Q49" s="24"/>
      <c r="R49" s="24"/>
      <c r="S49" s="24"/>
      <c r="T49" s="24"/>
      <c r="U49" s="41" t="str">
        <f t="shared" si="1"/>
        <v/>
      </c>
      <c r="V49" s="24"/>
      <c r="W49" s="24"/>
      <c r="X49" s="24"/>
      <c r="Y49" s="24"/>
      <c r="Z49" s="24"/>
      <c r="AA49" s="24"/>
      <c r="AB49" s="24"/>
      <c r="AC49" s="41" t="str">
        <f t="shared" si="2"/>
        <v/>
      </c>
      <c r="AD49" s="24"/>
      <c r="AE49" s="24"/>
      <c r="AF49" s="24"/>
      <c r="AG49" s="24"/>
      <c r="AH49" s="24"/>
      <c r="AI49" s="24"/>
      <c r="AJ49" s="24"/>
      <c r="AK49" s="41" t="str">
        <f t="shared" si="3"/>
        <v/>
      </c>
      <c r="AL49" s="24"/>
      <c r="AM49" s="41" t="str">
        <f t="shared" si="4"/>
        <v/>
      </c>
      <c r="AN49" s="18"/>
    </row>
    <row r="50" spans="1:40" hidden="1" x14ac:dyDescent="0.25">
      <c r="A50" s="45"/>
      <c r="B50" s="45"/>
      <c r="C50" s="22"/>
      <c r="D50" s="21"/>
      <c r="E50" s="45"/>
      <c r="F50" s="21"/>
      <c r="G50" s="23"/>
      <c r="H50" s="24"/>
      <c r="I50" s="24"/>
      <c r="J50" s="24"/>
      <c r="K50" s="24"/>
      <c r="L50" s="24"/>
      <c r="M50" s="41" t="str">
        <f t="shared" si="0"/>
        <v/>
      </c>
      <c r="N50" s="24"/>
      <c r="O50" s="24"/>
      <c r="P50" s="24"/>
      <c r="Q50" s="24"/>
      <c r="R50" s="24"/>
      <c r="S50" s="24"/>
      <c r="T50" s="24"/>
      <c r="U50" s="41" t="str">
        <f t="shared" si="1"/>
        <v/>
      </c>
      <c r="V50" s="24"/>
      <c r="W50" s="24"/>
      <c r="X50" s="24"/>
      <c r="Y50" s="24"/>
      <c r="Z50" s="24"/>
      <c r="AA50" s="24"/>
      <c r="AB50" s="24"/>
      <c r="AC50" s="41" t="str">
        <f t="shared" si="2"/>
        <v/>
      </c>
      <c r="AD50" s="24"/>
      <c r="AE50" s="24"/>
      <c r="AF50" s="24"/>
      <c r="AG50" s="24"/>
      <c r="AH50" s="24"/>
      <c r="AI50" s="24"/>
      <c r="AJ50" s="24"/>
      <c r="AK50" s="41" t="str">
        <f t="shared" si="3"/>
        <v/>
      </c>
      <c r="AL50" s="24"/>
      <c r="AM50" s="41" t="str">
        <f t="shared" si="4"/>
        <v/>
      </c>
      <c r="AN50" s="18"/>
    </row>
    <row r="51" spans="1:40" hidden="1" x14ac:dyDescent="0.25">
      <c r="A51" s="45"/>
      <c r="B51" s="45"/>
      <c r="C51" s="22"/>
      <c r="D51" s="21"/>
      <c r="E51" s="45"/>
      <c r="F51" s="21"/>
      <c r="G51" s="23"/>
      <c r="H51" s="24"/>
      <c r="I51" s="24"/>
      <c r="J51" s="24"/>
      <c r="K51" s="24"/>
      <c r="L51" s="24"/>
      <c r="M51" s="41" t="str">
        <f t="shared" si="0"/>
        <v/>
      </c>
      <c r="N51" s="24"/>
      <c r="O51" s="24"/>
      <c r="P51" s="24"/>
      <c r="Q51" s="24"/>
      <c r="R51" s="24"/>
      <c r="S51" s="24"/>
      <c r="T51" s="24"/>
      <c r="U51" s="41" t="str">
        <f t="shared" si="1"/>
        <v/>
      </c>
      <c r="V51" s="24"/>
      <c r="W51" s="24"/>
      <c r="X51" s="24"/>
      <c r="Y51" s="24"/>
      <c r="Z51" s="24"/>
      <c r="AA51" s="24"/>
      <c r="AB51" s="24"/>
      <c r="AC51" s="41" t="str">
        <f t="shared" si="2"/>
        <v/>
      </c>
      <c r="AD51" s="24"/>
      <c r="AE51" s="24"/>
      <c r="AF51" s="24"/>
      <c r="AG51" s="24"/>
      <c r="AH51" s="24"/>
      <c r="AI51" s="24"/>
      <c r="AJ51" s="24"/>
      <c r="AK51" s="41" t="str">
        <f t="shared" si="3"/>
        <v/>
      </c>
      <c r="AL51" s="24"/>
      <c r="AM51" s="41" t="str">
        <f t="shared" si="4"/>
        <v/>
      </c>
      <c r="AN51" s="18"/>
    </row>
    <row r="52" spans="1:40" hidden="1" x14ac:dyDescent="0.25">
      <c r="A52" s="45"/>
      <c r="B52" s="45"/>
      <c r="C52" s="22"/>
      <c r="D52" s="21"/>
      <c r="E52" s="45"/>
      <c r="F52" s="21"/>
      <c r="G52" s="23"/>
      <c r="H52" s="24"/>
      <c r="I52" s="24"/>
      <c r="J52" s="24"/>
      <c r="K52" s="24"/>
      <c r="L52" s="24"/>
      <c r="M52" s="41" t="str">
        <f t="shared" si="0"/>
        <v/>
      </c>
      <c r="N52" s="24"/>
      <c r="O52" s="24"/>
      <c r="P52" s="24"/>
      <c r="Q52" s="24"/>
      <c r="R52" s="24"/>
      <c r="S52" s="24"/>
      <c r="T52" s="24"/>
      <c r="U52" s="41" t="str">
        <f t="shared" si="1"/>
        <v/>
      </c>
      <c r="V52" s="24"/>
      <c r="W52" s="24"/>
      <c r="X52" s="24"/>
      <c r="Y52" s="24"/>
      <c r="Z52" s="24"/>
      <c r="AA52" s="24"/>
      <c r="AB52" s="24"/>
      <c r="AC52" s="41" t="str">
        <f t="shared" si="2"/>
        <v/>
      </c>
      <c r="AD52" s="24"/>
      <c r="AE52" s="24"/>
      <c r="AF52" s="24"/>
      <c r="AG52" s="24"/>
      <c r="AH52" s="24"/>
      <c r="AI52" s="24"/>
      <c r="AJ52" s="24"/>
      <c r="AK52" s="41" t="str">
        <f t="shared" si="3"/>
        <v/>
      </c>
      <c r="AL52" s="24"/>
      <c r="AM52" s="41" t="str">
        <f t="shared" si="4"/>
        <v/>
      </c>
      <c r="AN52" s="18"/>
    </row>
    <row r="53" spans="1:40" hidden="1" x14ac:dyDescent="0.25">
      <c r="A53" s="45"/>
      <c r="B53" s="45"/>
      <c r="C53" s="22"/>
      <c r="D53" s="21"/>
      <c r="E53" s="45"/>
      <c r="F53" s="21"/>
      <c r="G53" s="23"/>
      <c r="H53" s="24"/>
      <c r="I53" s="24"/>
      <c r="J53" s="24"/>
      <c r="K53" s="24"/>
      <c r="L53" s="24"/>
      <c r="M53" s="41" t="str">
        <f t="shared" si="0"/>
        <v/>
      </c>
      <c r="N53" s="24"/>
      <c r="O53" s="24"/>
      <c r="P53" s="24"/>
      <c r="Q53" s="24"/>
      <c r="R53" s="24"/>
      <c r="S53" s="24"/>
      <c r="T53" s="24"/>
      <c r="U53" s="41" t="str">
        <f t="shared" si="1"/>
        <v/>
      </c>
      <c r="V53" s="24"/>
      <c r="W53" s="24"/>
      <c r="X53" s="24"/>
      <c r="Y53" s="24"/>
      <c r="Z53" s="24"/>
      <c r="AA53" s="24"/>
      <c r="AB53" s="24"/>
      <c r="AC53" s="41" t="str">
        <f t="shared" si="2"/>
        <v/>
      </c>
      <c r="AD53" s="24"/>
      <c r="AE53" s="24"/>
      <c r="AF53" s="24"/>
      <c r="AG53" s="24"/>
      <c r="AH53" s="24"/>
      <c r="AI53" s="24"/>
      <c r="AJ53" s="24"/>
      <c r="AK53" s="41" t="str">
        <f t="shared" si="3"/>
        <v/>
      </c>
      <c r="AL53" s="24"/>
      <c r="AM53" s="41" t="str">
        <f t="shared" si="4"/>
        <v/>
      </c>
      <c r="AN53" s="18"/>
    </row>
    <row r="54" spans="1:40" hidden="1" x14ac:dyDescent="0.25">
      <c r="A54" s="45"/>
      <c r="B54" s="45"/>
      <c r="C54" s="22"/>
      <c r="D54" s="21"/>
      <c r="E54" s="45"/>
      <c r="F54" s="21"/>
      <c r="G54" s="23"/>
      <c r="H54" s="24"/>
      <c r="I54" s="24"/>
      <c r="J54" s="24"/>
      <c r="K54" s="24"/>
      <c r="L54" s="24"/>
      <c r="M54" s="41" t="str">
        <f t="shared" si="0"/>
        <v/>
      </c>
      <c r="N54" s="24"/>
      <c r="O54" s="24"/>
      <c r="P54" s="24"/>
      <c r="Q54" s="24"/>
      <c r="R54" s="24"/>
      <c r="S54" s="24"/>
      <c r="T54" s="24"/>
      <c r="U54" s="41" t="str">
        <f t="shared" si="1"/>
        <v/>
      </c>
      <c r="V54" s="24"/>
      <c r="W54" s="24"/>
      <c r="X54" s="24"/>
      <c r="Y54" s="24"/>
      <c r="Z54" s="24"/>
      <c r="AA54" s="24"/>
      <c r="AB54" s="24"/>
      <c r="AC54" s="41" t="str">
        <f t="shared" si="2"/>
        <v/>
      </c>
      <c r="AD54" s="24"/>
      <c r="AE54" s="24"/>
      <c r="AF54" s="24"/>
      <c r="AG54" s="24"/>
      <c r="AH54" s="24"/>
      <c r="AI54" s="24"/>
      <c r="AJ54" s="24"/>
      <c r="AK54" s="41" t="str">
        <f t="shared" si="3"/>
        <v/>
      </c>
      <c r="AL54" s="24"/>
      <c r="AM54" s="41" t="str">
        <f t="shared" si="4"/>
        <v/>
      </c>
      <c r="AN54" s="18"/>
    </row>
    <row r="55" spans="1:40" hidden="1" x14ac:dyDescent="0.25">
      <c r="A55" s="45"/>
      <c r="B55" s="45"/>
      <c r="C55" s="22"/>
      <c r="D55" s="21"/>
      <c r="E55" s="45"/>
      <c r="F55" s="21"/>
      <c r="G55" s="23"/>
      <c r="H55" s="24"/>
      <c r="I55" s="24"/>
      <c r="J55" s="24"/>
      <c r="K55" s="24"/>
      <c r="L55" s="24"/>
      <c r="M55" s="41" t="str">
        <f t="shared" si="0"/>
        <v/>
      </c>
      <c r="N55" s="24"/>
      <c r="O55" s="24"/>
      <c r="P55" s="24"/>
      <c r="Q55" s="24"/>
      <c r="R55" s="24"/>
      <c r="S55" s="24"/>
      <c r="T55" s="24"/>
      <c r="U55" s="41" t="str">
        <f t="shared" si="1"/>
        <v/>
      </c>
      <c r="V55" s="24"/>
      <c r="W55" s="24"/>
      <c r="X55" s="24"/>
      <c r="Y55" s="24"/>
      <c r="Z55" s="24"/>
      <c r="AA55" s="24"/>
      <c r="AB55" s="24"/>
      <c r="AC55" s="41" t="str">
        <f t="shared" si="2"/>
        <v/>
      </c>
      <c r="AD55" s="24"/>
      <c r="AE55" s="24"/>
      <c r="AF55" s="24"/>
      <c r="AG55" s="24"/>
      <c r="AH55" s="24"/>
      <c r="AI55" s="24"/>
      <c r="AJ55" s="24"/>
      <c r="AK55" s="41" t="str">
        <f t="shared" si="3"/>
        <v/>
      </c>
      <c r="AL55" s="24"/>
      <c r="AM55" s="41" t="str">
        <f t="shared" si="4"/>
        <v/>
      </c>
      <c r="AN55" s="18"/>
    </row>
    <row r="56" spans="1:40" hidden="1" x14ac:dyDescent="0.25">
      <c r="A56" s="45"/>
      <c r="B56" s="45"/>
      <c r="C56" s="22"/>
      <c r="D56" s="21"/>
      <c r="E56" s="45"/>
      <c r="F56" s="21"/>
      <c r="G56" s="23"/>
      <c r="H56" s="24"/>
      <c r="I56" s="24"/>
      <c r="J56" s="24"/>
      <c r="K56" s="24"/>
      <c r="L56" s="24"/>
      <c r="M56" s="41" t="str">
        <f t="shared" si="0"/>
        <v/>
      </c>
      <c r="N56" s="24"/>
      <c r="O56" s="24"/>
      <c r="P56" s="24"/>
      <c r="Q56" s="24"/>
      <c r="R56" s="24"/>
      <c r="S56" s="24"/>
      <c r="T56" s="24"/>
      <c r="U56" s="41" t="str">
        <f t="shared" si="1"/>
        <v/>
      </c>
      <c r="V56" s="24"/>
      <c r="W56" s="24"/>
      <c r="X56" s="24"/>
      <c r="Y56" s="24"/>
      <c r="Z56" s="24"/>
      <c r="AA56" s="24"/>
      <c r="AB56" s="24"/>
      <c r="AC56" s="41" t="str">
        <f t="shared" si="2"/>
        <v/>
      </c>
      <c r="AD56" s="24"/>
      <c r="AE56" s="24"/>
      <c r="AF56" s="24"/>
      <c r="AG56" s="24"/>
      <c r="AH56" s="24"/>
      <c r="AI56" s="24"/>
      <c r="AJ56" s="24"/>
      <c r="AK56" s="41" t="str">
        <f t="shared" si="3"/>
        <v/>
      </c>
      <c r="AL56" s="24"/>
      <c r="AM56" s="41" t="str">
        <f t="shared" si="4"/>
        <v/>
      </c>
      <c r="AN56" s="18"/>
    </row>
    <row r="57" spans="1:40" hidden="1" x14ac:dyDescent="0.25">
      <c r="A57" s="45"/>
      <c r="B57" s="45"/>
      <c r="C57" s="22"/>
      <c r="D57" s="21"/>
      <c r="E57" s="45"/>
      <c r="F57" s="21"/>
      <c r="G57" s="23"/>
      <c r="H57" s="24"/>
      <c r="I57" s="24"/>
      <c r="J57" s="24"/>
      <c r="K57" s="24"/>
      <c r="L57" s="24"/>
      <c r="M57" s="41" t="str">
        <f t="shared" si="0"/>
        <v/>
      </c>
      <c r="N57" s="24"/>
      <c r="O57" s="24"/>
      <c r="P57" s="24"/>
      <c r="Q57" s="24"/>
      <c r="R57" s="24"/>
      <c r="S57" s="24"/>
      <c r="T57" s="24"/>
      <c r="U57" s="41" t="str">
        <f t="shared" si="1"/>
        <v/>
      </c>
      <c r="V57" s="24"/>
      <c r="W57" s="24"/>
      <c r="X57" s="24"/>
      <c r="Y57" s="24"/>
      <c r="Z57" s="24"/>
      <c r="AA57" s="24"/>
      <c r="AB57" s="24"/>
      <c r="AC57" s="41" t="str">
        <f t="shared" si="2"/>
        <v/>
      </c>
      <c r="AD57" s="24"/>
      <c r="AE57" s="24"/>
      <c r="AF57" s="24"/>
      <c r="AG57" s="24"/>
      <c r="AH57" s="24"/>
      <c r="AI57" s="24"/>
      <c r="AJ57" s="24"/>
      <c r="AK57" s="41" t="str">
        <f t="shared" si="3"/>
        <v/>
      </c>
      <c r="AL57" s="24"/>
      <c r="AM57" s="41" t="str">
        <f t="shared" si="4"/>
        <v/>
      </c>
      <c r="AN57" s="18"/>
    </row>
    <row r="58" spans="1:40" hidden="1" x14ac:dyDescent="0.25">
      <c r="A58" s="45"/>
      <c r="B58" s="45"/>
      <c r="C58" s="22"/>
      <c r="D58" s="21"/>
      <c r="E58" s="45"/>
      <c r="F58" s="21"/>
      <c r="G58" s="23"/>
      <c r="H58" s="24"/>
      <c r="I58" s="24"/>
      <c r="J58" s="24"/>
      <c r="K58" s="24"/>
      <c r="L58" s="24"/>
      <c r="M58" s="41" t="str">
        <f t="shared" si="0"/>
        <v/>
      </c>
      <c r="N58" s="24"/>
      <c r="O58" s="24"/>
      <c r="P58" s="24"/>
      <c r="Q58" s="24"/>
      <c r="R58" s="24"/>
      <c r="S58" s="24"/>
      <c r="T58" s="24"/>
      <c r="U58" s="41" t="str">
        <f t="shared" si="1"/>
        <v/>
      </c>
      <c r="V58" s="24"/>
      <c r="W58" s="24"/>
      <c r="X58" s="24"/>
      <c r="Y58" s="24"/>
      <c r="Z58" s="24"/>
      <c r="AA58" s="24"/>
      <c r="AB58" s="24"/>
      <c r="AC58" s="41" t="str">
        <f t="shared" si="2"/>
        <v/>
      </c>
      <c r="AD58" s="24"/>
      <c r="AE58" s="24"/>
      <c r="AF58" s="24"/>
      <c r="AG58" s="24"/>
      <c r="AH58" s="24"/>
      <c r="AI58" s="24"/>
      <c r="AJ58" s="24"/>
      <c r="AK58" s="41" t="str">
        <f t="shared" si="3"/>
        <v/>
      </c>
      <c r="AL58" s="24"/>
      <c r="AM58" s="41" t="str">
        <f t="shared" si="4"/>
        <v/>
      </c>
      <c r="AN58" s="18"/>
    </row>
    <row r="59" spans="1:40" hidden="1" x14ac:dyDescent="0.25">
      <c r="A59" s="45"/>
      <c r="B59" s="45"/>
      <c r="C59" s="22"/>
      <c r="D59" s="21"/>
      <c r="E59" s="45"/>
      <c r="F59" s="21"/>
      <c r="G59" s="23"/>
      <c r="H59" s="24"/>
      <c r="I59" s="24"/>
      <c r="J59" s="24"/>
      <c r="K59" s="24"/>
      <c r="L59" s="24"/>
      <c r="M59" s="41" t="str">
        <f t="shared" si="0"/>
        <v/>
      </c>
      <c r="N59" s="24"/>
      <c r="O59" s="24"/>
      <c r="P59" s="24"/>
      <c r="Q59" s="24"/>
      <c r="R59" s="24"/>
      <c r="S59" s="24"/>
      <c r="T59" s="24"/>
      <c r="U59" s="41" t="str">
        <f t="shared" si="1"/>
        <v/>
      </c>
      <c r="V59" s="24"/>
      <c r="W59" s="24"/>
      <c r="X59" s="24"/>
      <c r="Y59" s="24"/>
      <c r="Z59" s="24"/>
      <c r="AA59" s="24"/>
      <c r="AB59" s="24"/>
      <c r="AC59" s="41" t="str">
        <f t="shared" si="2"/>
        <v/>
      </c>
      <c r="AD59" s="24"/>
      <c r="AE59" s="24"/>
      <c r="AF59" s="24"/>
      <c r="AG59" s="24"/>
      <c r="AH59" s="24"/>
      <c r="AI59" s="24"/>
      <c r="AJ59" s="24"/>
      <c r="AK59" s="41" t="str">
        <f t="shared" si="3"/>
        <v/>
      </c>
      <c r="AL59" s="24"/>
      <c r="AM59" s="41" t="str">
        <f t="shared" si="4"/>
        <v/>
      </c>
      <c r="AN59" s="18"/>
    </row>
    <row r="60" spans="1:40" hidden="1" x14ac:dyDescent="0.25">
      <c r="A60" s="45"/>
      <c r="B60" s="45"/>
      <c r="C60" s="22"/>
      <c r="D60" s="21"/>
      <c r="E60" s="45"/>
      <c r="F60" s="21"/>
      <c r="G60" s="23"/>
      <c r="H60" s="24"/>
      <c r="I60" s="24"/>
      <c r="J60" s="24"/>
      <c r="K60" s="24"/>
      <c r="L60" s="24"/>
      <c r="M60" s="41" t="str">
        <f t="shared" si="0"/>
        <v/>
      </c>
      <c r="N60" s="24"/>
      <c r="O60" s="24"/>
      <c r="P60" s="24"/>
      <c r="Q60" s="24"/>
      <c r="R60" s="24"/>
      <c r="S60" s="24"/>
      <c r="T60" s="24"/>
      <c r="U60" s="41" t="str">
        <f t="shared" si="1"/>
        <v/>
      </c>
      <c r="V60" s="24"/>
      <c r="W60" s="24"/>
      <c r="X60" s="24"/>
      <c r="Y60" s="24"/>
      <c r="Z60" s="24"/>
      <c r="AA60" s="24"/>
      <c r="AB60" s="24"/>
      <c r="AC60" s="41" t="str">
        <f t="shared" si="2"/>
        <v/>
      </c>
      <c r="AD60" s="24"/>
      <c r="AE60" s="24"/>
      <c r="AF60" s="24"/>
      <c r="AG60" s="24"/>
      <c r="AH60" s="24"/>
      <c r="AI60" s="24"/>
      <c r="AJ60" s="24"/>
      <c r="AK60" s="41" t="str">
        <f t="shared" si="3"/>
        <v/>
      </c>
      <c r="AL60" s="24"/>
      <c r="AM60" s="41" t="str">
        <f t="shared" si="4"/>
        <v/>
      </c>
      <c r="AN60" s="18"/>
    </row>
    <row r="61" spans="1:40" hidden="1" x14ac:dyDescent="0.25">
      <c r="A61" s="45"/>
      <c r="B61" s="45"/>
      <c r="C61" s="22"/>
      <c r="D61" s="21"/>
      <c r="E61" s="45"/>
      <c r="F61" s="21"/>
      <c r="G61" s="23"/>
      <c r="H61" s="24"/>
      <c r="I61" s="24"/>
      <c r="J61" s="24"/>
      <c r="K61" s="24"/>
      <c r="L61" s="24"/>
      <c r="M61" s="41" t="str">
        <f t="shared" si="0"/>
        <v/>
      </c>
      <c r="N61" s="24"/>
      <c r="O61" s="24"/>
      <c r="P61" s="24"/>
      <c r="Q61" s="24"/>
      <c r="R61" s="24"/>
      <c r="S61" s="24"/>
      <c r="T61" s="24"/>
      <c r="U61" s="41" t="str">
        <f t="shared" si="1"/>
        <v/>
      </c>
      <c r="V61" s="24"/>
      <c r="W61" s="24"/>
      <c r="X61" s="24"/>
      <c r="Y61" s="24"/>
      <c r="Z61" s="24"/>
      <c r="AA61" s="24"/>
      <c r="AB61" s="24"/>
      <c r="AC61" s="41" t="str">
        <f t="shared" si="2"/>
        <v/>
      </c>
      <c r="AD61" s="24"/>
      <c r="AE61" s="24"/>
      <c r="AF61" s="24"/>
      <c r="AG61" s="24"/>
      <c r="AH61" s="24"/>
      <c r="AI61" s="24"/>
      <c r="AJ61" s="24"/>
      <c r="AK61" s="41" t="str">
        <f t="shared" si="3"/>
        <v/>
      </c>
      <c r="AL61" s="24"/>
      <c r="AM61" s="41" t="str">
        <f t="shared" si="4"/>
        <v/>
      </c>
      <c r="AN61" s="18"/>
    </row>
    <row r="62" spans="1:40" hidden="1" x14ac:dyDescent="0.25">
      <c r="A62" s="45"/>
      <c r="B62" s="45"/>
      <c r="C62" s="22"/>
      <c r="D62" s="21"/>
      <c r="E62" s="45"/>
      <c r="F62" s="21"/>
      <c r="G62" s="23"/>
      <c r="H62" s="24"/>
      <c r="I62" s="24"/>
      <c r="J62" s="24"/>
      <c r="K62" s="24"/>
      <c r="L62" s="24"/>
      <c r="M62" s="41" t="str">
        <f t="shared" si="0"/>
        <v/>
      </c>
      <c r="N62" s="24"/>
      <c r="O62" s="24"/>
      <c r="P62" s="24"/>
      <c r="Q62" s="24"/>
      <c r="R62" s="24"/>
      <c r="S62" s="24"/>
      <c r="T62" s="24"/>
      <c r="U62" s="41" t="str">
        <f t="shared" si="1"/>
        <v/>
      </c>
      <c r="V62" s="24"/>
      <c r="W62" s="24"/>
      <c r="X62" s="24"/>
      <c r="Y62" s="24"/>
      <c r="Z62" s="24"/>
      <c r="AA62" s="24"/>
      <c r="AB62" s="24"/>
      <c r="AC62" s="41" t="str">
        <f t="shared" si="2"/>
        <v/>
      </c>
      <c r="AD62" s="24"/>
      <c r="AE62" s="24"/>
      <c r="AF62" s="24"/>
      <c r="AG62" s="24"/>
      <c r="AH62" s="24"/>
      <c r="AI62" s="24"/>
      <c r="AJ62" s="24"/>
      <c r="AK62" s="41" t="str">
        <f t="shared" si="3"/>
        <v/>
      </c>
      <c r="AL62" s="24"/>
      <c r="AM62" s="41" t="str">
        <f t="shared" si="4"/>
        <v/>
      </c>
      <c r="AN62" s="18"/>
    </row>
    <row r="63" spans="1:40" hidden="1" x14ac:dyDescent="0.25">
      <c r="A63" s="45"/>
      <c r="B63" s="45"/>
      <c r="C63" s="22"/>
      <c r="D63" s="21"/>
      <c r="E63" s="45"/>
      <c r="F63" s="21"/>
      <c r="G63" s="23"/>
      <c r="H63" s="24"/>
      <c r="I63" s="24"/>
      <c r="J63" s="24"/>
      <c r="K63" s="24"/>
      <c r="L63" s="24"/>
      <c r="M63" s="41" t="str">
        <f t="shared" si="0"/>
        <v/>
      </c>
      <c r="N63" s="24"/>
      <c r="O63" s="24"/>
      <c r="P63" s="24"/>
      <c r="Q63" s="24"/>
      <c r="R63" s="24"/>
      <c r="S63" s="24"/>
      <c r="T63" s="24"/>
      <c r="U63" s="41" t="str">
        <f t="shared" si="1"/>
        <v/>
      </c>
      <c r="V63" s="24"/>
      <c r="W63" s="24"/>
      <c r="X63" s="24"/>
      <c r="Y63" s="24"/>
      <c r="Z63" s="24"/>
      <c r="AA63" s="24"/>
      <c r="AB63" s="24"/>
      <c r="AC63" s="41" t="str">
        <f t="shared" si="2"/>
        <v/>
      </c>
      <c r="AD63" s="24"/>
      <c r="AE63" s="24"/>
      <c r="AF63" s="24"/>
      <c r="AG63" s="24"/>
      <c r="AH63" s="24"/>
      <c r="AI63" s="24"/>
      <c r="AJ63" s="24"/>
      <c r="AK63" s="41" t="str">
        <f t="shared" si="3"/>
        <v/>
      </c>
      <c r="AL63" s="24"/>
      <c r="AM63" s="41" t="str">
        <f t="shared" si="4"/>
        <v/>
      </c>
      <c r="AN63" s="18"/>
    </row>
    <row r="64" spans="1:40" hidden="1" x14ac:dyDescent="0.25">
      <c r="A64" s="45"/>
      <c r="B64" s="45"/>
      <c r="C64" s="22"/>
      <c r="D64" s="21"/>
      <c r="E64" s="45"/>
      <c r="F64" s="21"/>
      <c r="G64" s="23"/>
      <c r="H64" s="24"/>
      <c r="I64" s="24"/>
      <c r="J64" s="24"/>
      <c r="K64" s="24"/>
      <c r="L64" s="24"/>
      <c r="M64" s="41" t="str">
        <f t="shared" si="0"/>
        <v/>
      </c>
      <c r="N64" s="24"/>
      <c r="O64" s="24"/>
      <c r="P64" s="24"/>
      <c r="Q64" s="24"/>
      <c r="R64" s="24"/>
      <c r="S64" s="24"/>
      <c r="T64" s="24"/>
      <c r="U64" s="41" t="str">
        <f t="shared" si="1"/>
        <v/>
      </c>
      <c r="V64" s="24"/>
      <c r="W64" s="24"/>
      <c r="X64" s="24"/>
      <c r="Y64" s="24"/>
      <c r="Z64" s="24"/>
      <c r="AA64" s="24"/>
      <c r="AB64" s="24"/>
      <c r="AC64" s="41" t="str">
        <f t="shared" si="2"/>
        <v/>
      </c>
      <c r="AD64" s="24"/>
      <c r="AE64" s="24"/>
      <c r="AF64" s="24"/>
      <c r="AG64" s="24"/>
      <c r="AH64" s="24"/>
      <c r="AI64" s="24"/>
      <c r="AJ64" s="24"/>
      <c r="AK64" s="41" t="str">
        <f t="shared" si="3"/>
        <v/>
      </c>
      <c r="AL64" s="24"/>
      <c r="AM64" s="41" t="str">
        <f t="shared" si="4"/>
        <v/>
      </c>
      <c r="AN64" s="18"/>
    </row>
    <row r="65" spans="1:40" hidden="1" x14ac:dyDescent="0.25">
      <c r="A65" s="45"/>
      <c r="B65" s="45"/>
      <c r="C65" s="22"/>
      <c r="D65" s="21"/>
      <c r="E65" s="45"/>
      <c r="F65" s="21"/>
      <c r="G65" s="23"/>
      <c r="H65" s="24"/>
      <c r="I65" s="24"/>
      <c r="J65" s="24"/>
      <c r="K65" s="24"/>
      <c r="L65" s="24"/>
      <c r="M65" s="41" t="str">
        <f t="shared" si="0"/>
        <v/>
      </c>
      <c r="N65" s="24"/>
      <c r="O65" s="24"/>
      <c r="P65" s="24"/>
      <c r="Q65" s="24"/>
      <c r="R65" s="24"/>
      <c r="S65" s="24"/>
      <c r="T65" s="24"/>
      <c r="U65" s="41" t="str">
        <f t="shared" si="1"/>
        <v/>
      </c>
      <c r="V65" s="24"/>
      <c r="W65" s="24"/>
      <c r="X65" s="24"/>
      <c r="Y65" s="24"/>
      <c r="Z65" s="24"/>
      <c r="AA65" s="24"/>
      <c r="AB65" s="24"/>
      <c r="AC65" s="41" t="str">
        <f t="shared" si="2"/>
        <v/>
      </c>
      <c r="AD65" s="24"/>
      <c r="AE65" s="24"/>
      <c r="AF65" s="24"/>
      <c r="AG65" s="24"/>
      <c r="AH65" s="24"/>
      <c r="AI65" s="24"/>
      <c r="AJ65" s="24"/>
      <c r="AK65" s="41" t="str">
        <f t="shared" si="3"/>
        <v/>
      </c>
      <c r="AL65" s="24"/>
      <c r="AM65" s="41" t="str">
        <f t="shared" si="4"/>
        <v/>
      </c>
      <c r="AN65" s="18"/>
    </row>
    <row r="66" spans="1:40" hidden="1" x14ac:dyDescent="0.25">
      <c r="A66" s="45"/>
      <c r="B66" s="45"/>
      <c r="C66" s="22"/>
      <c r="D66" s="21"/>
      <c r="E66" s="45"/>
      <c r="F66" s="21"/>
      <c r="G66" s="23"/>
      <c r="H66" s="24"/>
      <c r="I66" s="24"/>
      <c r="J66" s="24"/>
      <c r="K66" s="24"/>
      <c r="L66" s="24"/>
      <c r="M66" s="41" t="str">
        <f t="shared" ref="M66:M81" si="5">IF($A66 = "", "", SUM(H66:L66))</f>
        <v/>
      </c>
      <c r="N66" s="24"/>
      <c r="O66" s="24"/>
      <c r="P66" s="24"/>
      <c r="Q66" s="24"/>
      <c r="R66" s="24"/>
      <c r="S66" s="24"/>
      <c r="T66" s="24"/>
      <c r="U66" s="41" t="str">
        <f t="shared" ref="U66:U81" si="6">IF($A66 = "", "", SUM(P66:T66))</f>
        <v/>
      </c>
      <c r="V66" s="24"/>
      <c r="W66" s="24"/>
      <c r="X66" s="24"/>
      <c r="Y66" s="24"/>
      <c r="Z66" s="24"/>
      <c r="AA66" s="24"/>
      <c r="AB66" s="24"/>
      <c r="AC66" s="41" t="str">
        <f t="shared" ref="AC66:AC81" si="7">IF($A66 = "", "", SUM(X66:AB66))</f>
        <v/>
      </c>
      <c r="AD66" s="24"/>
      <c r="AE66" s="24"/>
      <c r="AF66" s="24"/>
      <c r="AG66" s="24"/>
      <c r="AH66" s="24"/>
      <c r="AI66" s="24"/>
      <c r="AJ66" s="24"/>
      <c r="AK66" s="41" t="str">
        <f t="shared" ref="AK66:AK81" si="8">IF($A66 = "", "", SUM(AF66:AJ66))</f>
        <v/>
      </c>
      <c r="AL66" s="24"/>
      <c r="AM66" s="41" t="str">
        <f t="shared" ref="AM66:AM81" si="9">IF($A66 = "", "", M66 - AK66)</f>
        <v/>
      </c>
      <c r="AN66" s="18"/>
    </row>
    <row r="67" spans="1:40" hidden="1" x14ac:dyDescent="0.25">
      <c r="A67" s="45"/>
      <c r="B67" s="45"/>
      <c r="C67" s="22"/>
      <c r="D67" s="21"/>
      <c r="E67" s="45"/>
      <c r="F67" s="21"/>
      <c r="G67" s="23"/>
      <c r="H67" s="24"/>
      <c r="I67" s="24"/>
      <c r="J67" s="24"/>
      <c r="K67" s="24"/>
      <c r="L67" s="24"/>
      <c r="M67" s="41" t="str">
        <f t="shared" si="5"/>
        <v/>
      </c>
      <c r="N67" s="24"/>
      <c r="O67" s="24"/>
      <c r="P67" s="24"/>
      <c r="Q67" s="24"/>
      <c r="R67" s="24"/>
      <c r="S67" s="24"/>
      <c r="T67" s="24"/>
      <c r="U67" s="41" t="str">
        <f t="shared" si="6"/>
        <v/>
      </c>
      <c r="V67" s="24"/>
      <c r="W67" s="24"/>
      <c r="X67" s="24"/>
      <c r="Y67" s="24"/>
      <c r="Z67" s="24"/>
      <c r="AA67" s="24"/>
      <c r="AB67" s="24"/>
      <c r="AC67" s="41" t="str">
        <f t="shared" si="7"/>
        <v/>
      </c>
      <c r="AD67" s="24"/>
      <c r="AE67" s="24"/>
      <c r="AF67" s="24"/>
      <c r="AG67" s="24"/>
      <c r="AH67" s="24"/>
      <c r="AI67" s="24"/>
      <c r="AJ67" s="24"/>
      <c r="AK67" s="41" t="str">
        <f t="shared" si="8"/>
        <v/>
      </c>
      <c r="AL67" s="24"/>
      <c r="AM67" s="41" t="str">
        <f t="shared" si="9"/>
        <v/>
      </c>
      <c r="AN67" s="18"/>
    </row>
    <row r="68" spans="1:40" hidden="1" x14ac:dyDescent="0.25">
      <c r="A68" s="45"/>
      <c r="B68" s="45"/>
      <c r="C68" s="22"/>
      <c r="D68" s="21"/>
      <c r="E68" s="45"/>
      <c r="F68" s="21"/>
      <c r="G68" s="23"/>
      <c r="H68" s="24"/>
      <c r="I68" s="24"/>
      <c r="J68" s="24"/>
      <c r="K68" s="24"/>
      <c r="L68" s="24"/>
      <c r="M68" s="41" t="str">
        <f t="shared" si="5"/>
        <v/>
      </c>
      <c r="N68" s="24"/>
      <c r="O68" s="24"/>
      <c r="P68" s="24"/>
      <c r="Q68" s="24"/>
      <c r="R68" s="24"/>
      <c r="S68" s="24"/>
      <c r="T68" s="24"/>
      <c r="U68" s="41" t="str">
        <f t="shared" si="6"/>
        <v/>
      </c>
      <c r="V68" s="24"/>
      <c r="W68" s="24"/>
      <c r="X68" s="24"/>
      <c r="Y68" s="24"/>
      <c r="Z68" s="24"/>
      <c r="AA68" s="24"/>
      <c r="AB68" s="24"/>
      <c r="AC68" s="41" t="str">
        <f t="shared" si="7"/>
        <v/>
      </c>
      <c r="AD68" s="24"/>
      <c r="AE68" s="24"/>
      <c r="AF68" s="24"/>
      <c r="AG68" s="24"/>
      <c r="AH68" s="24"/>
      <c r="AI68" s="24"/>
      <c r="AJ68" s="24"/>
      <c r="AK68" s="41" t="str">
        <f t="shared" si="8"/>
        <v/>
      </c>
      <c r="AL68" s="24"/>
      <c r="AM68" s="41" t="str">
        <f t="shared" si="9"/>
        <v/>
      </c>
      <c r="AN68" s="18"/>
    </row>
    <row r="69" spans="1:40" hidden="1" x14ac:dyDescent="0.25">
      <c r="A69" s="45"/>
      <c r="B69" s="45"/>
      <c r="C69" s="22"/>
      <c r="D69" s="21"/>
      <c r="E69" s="45"/>
      <c r="F69" s="21"/>
      <c r="G69" s="23"/>
      <c r="H69" s="24"/>
      <c r="I69" s="24"/>
      <c r="J69" s="24"/>
      <c r="K69" s="24"/>
      <c r="L69" s="24"/>
      <c r="M69" s="41" t="str">
        <f t="shared" si="5"/>
        <v/>
      </c>
      <c r="N69" s="24"/>
      <c r="O69" s="24"/>
      <c r="P69" s="24"/>
      <c r="Q69" s="24"/>
      <c r="R69" s="24"/>
      <c r="S69" s="24"/>
      <c r="T69" s="24"/>
      <c r="U69" s="41" t="str">
        <f t="shared" si="6"/>
        <v/>
      </c>
      <c r="V69" s="24"/>
      <c r="W69" s="24"/>
      <c r="X69" s="24"/>
      <c r="Y69" s="24"/>
      <c r="Z69" s="24"/>
      <c r="AA69" s="24"/>
      <c r="AB69" s="24"/>
      <c r="AC69" s="41" t="str">
        <f t="shared" si="7"/>
        <v/>
      </c>
      <c r="AD69" s="24"/>
      <c r="AE69" s="24"/>
      <c r="AF69" s="24"/>
      <c r="AG69" s="24"/>
      <c r="AH69" s="24"/>
      <c r="AI69" s="24"/>
      <c r="AJ69" s="24"/>
      <c r="AK69" s="41" t="str">
        <f t="shared" si="8"/>
        <v/>
      </c>
      <c r="AL69" s="24"/>
      <c r="AM69" s="41" t="str">
        <f t="shared" si="9"/>
        <v/>
      </c>
      <c r="AN69" s="18"/>
    </row>
    <row r="70" spans="1:40" hidden="1" x14ac:dyDescent="0.25">
      <c r="A70" s="45"/>
      <c r="B70" s="45"/>
      <c r="C70" s="22"/>
      <c r="D70" s="21"/>
      <c r="E70" s="45"/>
      <c r="F70" s="21"/>
      <c r="G70" s="23"/>
      <c r="H70" s="24"/>
      <c r="I70" s="24"/>
      <c r="J70" s="24"/>
      <c r="K70" s="24"/>
      <c r="L70" s="24"/>
      <c r="M70" s="41" t="str">
        <f t="shared" si="5"/>
        <v/>
      </c>
      <c r="N70" s="24"/>
      <c r="O70" s="24"/>
      <c r="P70" s="24"/>
      <c r="Q70" s="24"/>
      <c r="R70" s="24"/>
      <c r="S70" s="24"/>
      <c r="T70" s="24"/>
      <c r="U70" s="41" t="str">
        <f t="shared" si="6"/>
        <v/>
      </c>
      <c r="V70" s="24"/>
      <c r="W70" s="24"/>
      <c r="X70" s="24"/>
      <c r="Y70" s="24"/>
      <c r="Z70" s="24"/>
      <c r="AA70" s="24"/>
      <c r="AB70" s="24"/>
      <c r="AC70" s="41" t="str">
        <f t="shared" si="7"/>
        <v/>
      </c>
      <c r="AD70" s="24"/>
      <c r="AE70" s="24"/>
      <c r="AF70" s="24"/>
      <c r="AG70" s="24"/>
      <c r="AH70" s="24"/>
      <c r="AI70" s="24"/>
      <c r="AJ70" s="24"/>
      <c r="AK70" s="41" t="str">
        <f t="shared" si="8"/>
        <v/>
      </c>
      <c r="AL70" s="24"/>
      <c r="AM70" s="41" t="str">
        <f t="shared" si="9"/>
        <v/>
      </c>
      <c r="AN70" s="18"/>
    </row>
    <row r="71" spans="1:40" hidden="1" x14ac:dyDescent="0.25">
      <c r="A71" s="45"/>
      <c r="B71" s="45"/>
      <c r="C71" s="22"/>
      <c r="D71" s="21"/>
      <c r="E71" s="45"/>
      <c r="F71" s="21"/>
      <c r="G71" s="23"/>
      <c r="H71" s="24"/>
      <c r="I71" s="24"/>
      <c r="J71" s="24"/>
      <c r="K71" s="24"/>
      <c r="L71" s="24"/>
      <c r="M71" s="41" t="str">
        <f t="shared" si="5"/>
        <v/>
      </c>
      <c r="N71" s="24"/>
      <c r="O71" s="24"/>
      <c r="P71" s="24"/>
      <c r="Q71" s="24"/>
      <c r="R71" s="24"/>
      <c r="S71" s="24"/>
      <c r="T71" s="24"/>
      <c r="U71" s="41" t="str">
        <f t="shared" si="6"/>
        <v/>
      </c>
      <c r="V71" s="24"/>
      <c r="W71" s="24"/>
      <c r="X71" s="24"/>
      <c r="Y71" s="24"/>
      <c r="Z71" s="24"/>
      <c r="AA71" s="24"/>
      <c r="AB71" s="24"/>
      <c r="AC71" s="41" t="str">
        <f t="shared" si="7"/>
        <v/>
      </c>
      <c r="AD71" s="24"/>
      <c r="AE71" s="24"/>
      <c r="AF71" s="24"/>
      <c r="AG71" s="24"/>
      <c r="AH71" s="24"/>
      <c r="AI71" s="24"/>
      <c r="AJ71" s="24"/>
      <c r="AK71" s="41" t="str">
        <f t="shared" si="8"/>
        <v/>
      </c>
      <c r="AL71" s="24"/>
      <c r="AM71" s="41" t="str">
        <f t="shared" si="9"/>
        <v/>
      </c>
      <c r="AN71" s="18"/>
    </row>
    <row r="72" spans="1:40" hidden="1" x14ac:dyDescent="0.25">
      <c r="A72" s="45"/>
      <c r="B72" s="45"/>
      <c r="C72" s="22"/>
      <c r="D72" s="21"/>
      <c r="E72" s="45"/>
      <c r="F72" s="21"/>
      <c r="G72" s="23"/>
      <c r="H72" s="24"/>
      <c r="I72" s="24"/>
      <c r="J72" s="24"/>
      <c r="K72" s="24"/>
      <c r="L72" s="24"/>
      <c r="M72" s="41" t="str">
        <f t="shared" si="5"/>
        <v/>
      </c>
      <c r="N72" s="24"/>
      <c r="O72" s="24"/>
      <c r="P72" s="24"/>
      <c r="Q72" s="24"/>
      <c r="R72" s="24"/>
      <c r="S72" s="24"/>
      <c r="T72" s="24"/>
      <c r="U72" s="41" t="str">
        <f t="shared" si="6"/>
        <v/>
      </c>
      <c r="V72" s="24"/>
      <c r="W72" s="24"/>
      <c r="X72" s="24"/>
      <c r="Y72" s="24"/>
      <c r="Z72" s="24"/>
      <c r="AA72" s="24"/>
      <c r="AB72" s="24"/>
      <c r="AC72" s="41" t="str">
        <f t="shared" si="7"/>
        <v/>
      </c>
      <c r="AD72" s="24"/>
      <c r="AE72" s="24"/>
      <c r="AF72" s="24"/>
      <c r="AG72" s="24"/>
      <c r="AH72" s="24"/>
      <c r="AI72" s="24"/>
      <c r="AJ72" s="24"/>
      <c r="AK72" s="41" t="str">
        <f t="shared" si="8"/>
        <v/>
      </c>
      <c r="AL72" s="24"/>
      <c r="AM72" s="41" t="str">
        <f t="shared" si="9"/>
        <v/>
      </c>
      <c r="AN72" s="18"/>
    </row>
    <row r="73" spans="1:40" hidden="1" x14ac:dyDescent="0.25">
      <c r="A73" s="45"/>
      <c r="B73" s="45"/>
      <c r="C73" s="22"/>
      <c r="D73" s="21"/>
      <c r="E73" s="45"/>
      <c r="F73" s="21"/>
      <c r="G73" s="23"/>
      <c r="H73" s="24"/>
      <c r="I73" s="24"/>
      <c r="J73" s="24"/>
      <c r="K73" s="24"/>
      <c r="L73" s="24"/>
      <c r="M73" s="41" t="str">
        <f t="shared" si="5"/>
        <v/>
      </c>
      <c r="N73" s="24"/>
      <c r="O73" s="24"/>
      <c r="P73" s="24"/>
      <c r="Q73" s="24"/>
      <c r="R73" s="24"/>
      <c r="S73" s="24"/>
      <c r="T73" s="24"/>
      <c r="U73" s="41" t="str">
        <f t="shared" si="6"/>
        <v/>
      </c>
      <c r="V73" s="24"/>
      <c r="W73" s="24"/>
      <c r="X73" s="24"/>
      <c r="Y73" s="24"/>
      <c r="Z73" s="24"/>
      <c r="AA73" s="24"/>
      <c r="AB73" s="24"/>
      <c r="AC73" s="41" t="str">
        <f t="shared" si="7"/>
        <v/>
      </c>
      <c r="AD73" s="24"/>
      <c r="AE73" s="24"/>
      <c r="AF73" s="24"/>
      <c r="AG73" s="24"/>
      <c r="AH73" s="24"/>
      <c r="AI73" s="24"/>
      <c r="AJ73" s="24"/>
      <c r="AK73" s="41" t="str">
        <f t="shared" si="8"/>
        <v/>
      </c>
      <c r="AL73" s="24"/>
      <c r="AM73" s="41" t="str">
        <f t="shared" si="9"/>
        <v/>
      </c>
      <c r="AN73" s="18"/>
    </row>
    <row r="74" spans="1:40" hidden="1" x14ac:dyDescent="0.25">
      <c r="A74" s="45"/>
      <c r="B74" s="45"/>
      <c r="C74" s="22"/>
      <c r="D74" s="21"/>
      <c r="E74" s="45"/>
      <c r="F74" s="21"/>
      <c r="G74" s="23"/>
      <c r="H74" s="24"/>
      <c r="I74" s="24"/>
      <c r="J74" s="24"/>
      <c r="K74" s="24"/>
      <c r="L74" s="24"/>
      <c r="M74" s="41" t="str">
        <f t="shared" si="5"/>
        <v/>
      </c>
      <c r="N74" s="24"/>
      <c r="O74" s="24"/>
      <c r="P74" s="24"/>
      <c r="Q74" s="24"/>
      <c r="R74" s="24"/>
      <c r="S74" s="24"/>
      <c r="T74" s="24"/>
      <c r="U74" s="41" t="str">
        <f t="shared" si="6"/>
        <v/>
      </c>
      <c r="V74" s="24"/>
      <c r="W74" s="24"/>
      <c r="X74" s="24"/>
      <c r="Y74" s="24"/>
      <c r="Z74" s="24"/>
      <c r="AA74" s="24"/>
      <c r="AB74" s="24"/>
      <c r="AC74" s="41" t="str">
        <f t="shared" si="7"/>
        <v/>
      </c>
      <c r="AD74" s="24"/>
      <c r="AE74" s="24"/>
      <c r="AF74" s="24"/>
      <c r="AG74" s="24"/>
      <c r="AH74" s="24"/>
      <c r="AI74" s="24"/>
      <c r="AJ74" s="24"/>
      <c r="AK74" s="41" t="str">
        <f t="shared" si="8"/>
        <v/>
      </c>
      <c r="AL74" s="24"/>
      <c r="AM74" s="41" t="str">
        <f t="shared" si="9"/>
        <v/>
      </c>
      <c r="AN74" s="18"/>
    </row>
    <row r="75" spans="1:40" hidden="1" x14ac:dyDescent="0.25">
      <c r="A75" s="45"/>
      <c r="B75" s="45"/>
      <c r="C75" s="22"/>
      <c r="D75" s="21"/>
      <c r="E75" s="45"/>
      <c r="F75" s="21"/>
      <c r="G75" s="23"/>
      <c r="H75" s="24"/>
      <c r="I75" s="24"/>
      <c r="J75" s="24"/>
      <c r="K75" s="24"/>
      <c r="L75" s="24"/>
      <c r="M75" s="41" t="str">
        <f t="shared" si="5"/>
        <v/>
      </c>
      <c r="N75" s="24"/>
      <c r="O75" s="24"/>
      <c r="P75" s="24"/>
      <c r="Q75" s="24"/>
      <c r="R75" s="24"/>
      <c r="S75" s="24"/>
      <c r="T75" s="24"/>
      <c r="U75" s="41" t="str">
        <f t="shared" si="6"/>
        <v/>
      </c>
      <c r="V75" s="24"/>
      <c r="W75" s="24"/>
      <c r="X75" s="24"/>
      <c r="Y75" s="24"/>
      <c r="Z75" s="24"/>
      <c r="AA75" s="24"/>
      <c r="AB75" s="24"/>
      <c r="AC75" s="41" t="str">
        <f t="shared" si="7"/>
        <v/>
      </c>
      <c r="AD75" s="24"/>
      <c r="AE75" s="24"/>
      <c r="AF75" s="24"/>
      <c r="AG75" s="24"/>
      <c r="AH75" s="24"/>
      <c r="AI75" s="24"/>
      <c r="AJ75" s="24"/>
      <c r="AK75" s="41" t="str">
        <f t="shared" si="8"/>
        <v/>
      </c>
      <c r="AL75" s="24"/>
      <c r="AM75" s="41" t="str">
        <f t="shared" si="9"/>
        <v/>
      </c>
      <c r="AN75" s="18"/>
    </row>
    <row r="76" spans="1:40" hidden="1" x14ac:dyDescent="0.25">
      <c r="A76" s="45"/>
      <c r="B76" s="45"/>
      <c r="C76" s="22"/>
      <c r="D76" s="21"/>
      <c r="E76" s="45"/>
      <c r="F76" s="21"/>
      <c r="G76" s="23"/>
      <c r="H76" s="24"/>
      <c r="I76" s="24"/>
      <c r="J76" s="24"/>
      <c r="K76" s="24"/>
      <c r="L76" s="24"/>
      <c r="M76" s="41" t="str">
        <f t="shared" si="5"/>
        <v/>
      </c>
      <c r="N76" s="24"/>
      <c r="O76" s="24"/>
      <c r="P76" s="24"/>
      <c r="Q76" s="24"/>
      <c r="R76" s="24"/>
      <c r="S76" s="24"/>
      <c r="T76" s="24"/>
      <c r="U76" s="41" t="str">
        <f t="shared" si="6"/>
        <v/>
      </c>
      <c r="V76" s="24"/>
      <c r="W76" s="24"/>
      <c r="X76" s="24"/>
      <c r="Y76" s="24"/>
      <c r="Z76" s="24"/>
      <c r="AA76" s="24"/>
      <c r="AB76" s="24"/>
      <c r="AC76" s="41" t="str">
        <f t="shared" si="7"/>
        <v/>
      </c>
      <c r="AD76" s="24"/>
      <c r="AE76" s="24"/>
      <c r="AF76" s="24"/>
      <c r="AG76" s="24"/>
      <c r="AH76" s="24"/>
      <c r="AI76" s="24"/>
      <c r="AJ76" s="24"/>
      <c r="AK76" s="41" t="str">
        <f t="shared" si="8"/>
        <v/>
      </c>
      <c r="AL76" s="24"/>
      <c r="AM76" s="41" t="str">
        <f t="shared" si="9"/>
        <v/>
      </c>
      <c r="AN76" s="18"/>
    </row>
    <row r="77" spans="1:40" hidden="1" x14ac:dyDescent="0.25">
      <c r="A77" s="45"/>
      <c r="B77" s="45"/>
      <c r="C77" s="22"/>
      <c r="D77" s="21"/>
      <c r="E77" s="45"/>
      <c r="F77" s="21"/>
      <c r="G77" s="23"/>
      <c r="H77" s="24"/>
      <c r="I77" s="24"/>
      <c r="J77" s="24"/>
      <c r="K77" s="24"/>
      <c r="L77" s="24"/>
      <c r="M77" s="41" t="str">
        <f t="shared" si="5"/>
        <v/>
      </c>
      <c r="N77" s="24"/>
      <c r="O77" s="24"/>
      <c r="P77" s="24"/>
      <c r="Q77" s="24"/>
      <c r="R77" s="24"/>
      <c r="S77" s="24"/>
      <c r="T77" s="24"/>
      <c r="U77" s="41" t="str">
        <f t="shared" si="6"/>
        <v/>
      </c>
      <c r="V77" s="24"/>
      <c r="W77" s="24"/>
      <c r="X77" s="24"/>
      <c r="Y77" s="24"/>
      <c r="Z77" s="24"/>
      <c r="AA77" s="24"/>
      <c r="AB77" s="24"/>
      <c r="AC77" s="41" t="str">
        <f t="shared" si="7"/>
        <v/>
      </c>
      <c r="AD77" s="24"/>
      <c r="AE77" s="24"/>
      <c r="AF77" s="24"/>
      <c r="AG77" s="24"/>
      <c r="AH77" s="24"/>
      <c r="AI77" s="24"/>
      <c r="AJ77" s="24"/>
      <c r="AK77" s="41" t="str">
        <f t="shared" si="8"/>
        <v/>
      </c>
      <c r="AL77" s="24"/>
      <c r="AM77" s="41" t="str">
        <f t="shared" si="9"/>
        <v/>
      </c>
      <c r="AN77" s="18"/>
    </row>
    <row r="78" spans="1:40" hidden="1" x14ac:dyDescent="0.25">
      <c r="A78" s="45"/>
      <c r="B78" s="45"/>
      <c r="C78" s="22"/>
      <c r="D78" s="21"/>
      <c r="E78" s="45"/>
      <c r="F78" s="21"/>
      <c r="G78" s="23"/>
      <c r="H78" s="24"/>
      <c r="I78" s="24"/>
      <c r="J78" s="24"/>
      <c r="K78" s="24"/>
      <c r="L78" s="24"/>
      <c r="M78" s="41" t="str">
        <f t="shared" si="5"/>
        <v/>
      </c>
      <c r="N78" s="24"/>
      <c r="O78" s="24"/>
      <c r="P78" s="24"/>
      <c r="Q78" s="24"/>
      <c r="R78" s="24"/>
      <c r="S78" s="24"/>
      <c r="T78" s="24"/>
      <c r="U78" s="41" t="str">
        <f t="shared" si="6"/>
        <v/>
      </c>
      <c r="V78" s="24"/>
      <c r="W78" s="24"/>
      <c r="X78" s="24"/>
      <c r="Y78" s="24"/>
      <c r="Z78" s="24"/>
      <c r="AA78" s="24"/>
      <c r="AB78" s="24"/>
      <c r="AC78" s="41" t="str">
        <f t="shared" si="7"/>
        <v/>
      </c>
      <c r="AD78" s="24"/>
      <c r="AE78" s="24"/>
      <c r="AF78" s="24"/>
      <c r="AG78" s="24"/>
      <c r="AH78" s="24"/>
      <c r="AI78" s="24"/>
      <c r="AJ78" s="24"/>
      <c r="AK78" s="41" t="str">
        <f t="shared" si="8"/>
        <v/>
      </c>
      <c r="AL78" s="24"/>
      <c r="AM78" s="41" t="str">
        <f t="shared" si="9"/>
        <v/>
      </c>
      <c r="AN78" s="18"/>
    </row>
    <row r="79" spans="1:40" hidden="1" x14ac:dyDescent="0.25">
      <c r="A79" s="45"/>
      <c r="B79" s="45"/>
      <c r="C79" s="22"/>
      <c r="D79" s="21"/>
      <c r="E79" s="45"/>
      <c r="F79" s="21"/>
      <c r="G79" s="23"/>
      <c r="H79" s="24"/>
      <c r="I79" s="24"/>
      <c r="J79" s="24"/>
      <c r="K79" s="24"/>
      <c r="L79" s="24"/>
      <c r="M79" s="41" t="str">
        <f t="shared" si="5"/>
        <v/>
      </c>
      <c r="N79" s="24"/>
      <c r="O79" s="24"/>
      <c r="P79" s="24"/>
      <c r="Q79" s="24"/>
      <c r="R79" s="24"/>
      <c r="S79" s="24"/>
      <c r="T79" s="24"/>
      <c r="U79" s="41" t="str">
        <f t="shared" si="6"/>
        <v/>
      </c>
      <c r="V79" s="24"/>
      <c r="W79" s="24"/>
      <c r="X79" s="24"/>
      <c r="Y79" s="24"/>
      <c r="Z79" s="24"/>
      <c r="AA79" s="24"/>
      <c r="AB79" s="24"/>
      <c r="AC79" s="41" t="str">
        <f t="shared" si="7"/>
        <v/>
      </c>
      <c r="AD79" s="24"/>
      <c r="AE79" s="24"/>
      <c r="AF79" s="24"/>
      <c r="AG79" s="24"/>
      <c r="AH79" s="24"/>
      <c r="AI79" s="24"/>
      <c r="AJ79" s="24"/>
      <c r="AK79" s="41" t="str">
        <f t="shared" si="8"/>
        <v/>
      </c>
      <c r="AL79" s="24"/>
      <c r="AM79" s="41" t="str">
        <f t="shared" si="9"/>
        <v/>
      </c>
      <c r="AN79" s="18"/>
    </row>
    <row r="80" spans="1:40" hidden="1" x14ac:dyDescent="0.25">
      <c r="A80" s="45"/>
      <c r="B80" s="45"/>
      <c r="C80" s="22"/>
      <c r="D80" s="21"/>
      <c r="E80" s="45"/>
      <c r="F80" s="21"/>
      <c r="G80" s="23"/>
      <c r="H80" s="24"/>
      <c r="I80" s="24"/>
      <c r="J80" s="24"/>
      <c r="K80" s="24"/>
      <c r="L80" s="24"/>
      <c r="M80" s="41" t="str">
        <f t="shared" si="5"/>
        <v/>
      </c>
      <c r="N80" s="24"/>
      <c r="O80" s="24"/>
      <c r="P80" s="24"/>
      <c r="Q80" s="24"/>
      <c r="R80" s="24"/>
      <c r="S80" s="24"/>
      <c r="T80" s="24"/>
      <c r="U80" s="41" t="str">
        <f t="shared" si="6"/>
        <v/>
      </c>
      <c r="V80" s="24"/>
      <c r="W80" s="24"/>
      <c r="X80" s="24"/>
      <c r="Y80" s="24"/>
      <c r="Z80" s="24"/>
      <c r="AA80" s="24"/>
      <c r="AB80" s="24"/>
      <c r="AC80" s="41" t="str">
        <f t="shared" si="7"/>
        <v/>
      </c>
      <c r="AD80" s="24"/>
      <c r="AE80" s="24"/>
      <c r="AF80" s="24"/>
      <c r="AG80" s="24"/>
      <c r="AH80" s="24"/>
      <c r="AI80" s="24"/>
      <c r="AJ80" s="24"/>
      <c r="AK80" s="41" t="str">
        <f t="shared" si="8"/>
        <v/>
      </c>
      <c r="AL80" s="24"/>
      <c r="AM80" s="41" t="str">
        <f t="shared" si="9"/>
        <v/>
      </c>
      <c r="AN80" s="18"/>
    </row>
    <row r="81" spans="1:40" hidden="1" x14ac:dyDescent="0.25">
      <c r="A81" s="45"/>
      <c r="B81" s="45"/>
      <c r="C81" s="22"/>
      <c r="D81" s="21"/>
      <c r="E81" s="45"/>
      <c r="F81" s="21"/>
      <c r="G81" s="23"/>
      <c r="H81" s="24"/>
      <c r="I81" s="24"/>
      <c r="J81" s="24"/>
      <c r="K81" s="24"/>
      <c r="L81" s="24"/>
      <c r="M81" s="41" t="str">
        <f t="shared" si="5"/>
        <v/>
      </c>
      <c r="N81" s="24"/>
      <c r="O81" s="24"/>
      <c r="P81" s="24"/>
      <c r="Q81" s="24"/>
      <c r="R81" s="24"/>
      <c r="S81" s="24"/>
      <c r="T81" s="24"/>
      <c r="U81" s="41" t="str">
        <f t="shared" si="6"/>
        <v/>
      </c>
      <c r="V81" s="24"/>
      <c r="W81" s="24"/>
      <c r="X81" s="24"/>
      <c r="Y81" s="24"/>
      <c r="Z81" s="24"/>
      <c r="AA81" s="24"/>
      <c r="AB81" s="24"/>
      <c r="AC81" s="41" t="str">
        <f t="shared" si="7"/>
        <v/>
      </c>
      <c r="AD81" s="24"/>
      <c r="AE81" s="24"/>
      <c r="AF81" s="24"/>
      <c r="AG81" s="24"/>
      <c r="AH81" s="24"/>
      <c r="AI81" s="24"/>
      <c r="AJ81" s="24"/>
      <c r="AK81" s="41" t="str">
        <f t="shared" si="8"/>
        <v/>
      </c>
      <c r="AL81" s="24"/>
      <c r="AM81" s="41" t="str">
        <f t="shared" si="9"/>
        <v/>
      </c>
      <c r="AN81" s="18"/>
    </row>
  </sheetData>
  <sheetProtection algorithmName="SHA-512" hashValue="vbtpmu5Y0NIcnrpJA7wkAPpF29b2xdi6YJ43DpL77Mr6Bd4BgpiZNJ9btZqCen99rU3/SI8IMFvjPUzaxsEYIA==" saltValue="7UHNhHR0la7PME70uRmLog=="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27" priority="61">
      <formula>$A6&lt;&gt;""</formula>
    </cfRule>
  </conditionalFormatting>
  <conditionalFormatting sqref="A66:D81 F66:O81">
    <cfRule type="expression" dxfId="26" priority="64">
      <formula>AND($A66&lt;&gt;"", ISEVEN(ROW()))</formula>
    </cfRule>
    <cfRule type="expression" dxfId="25" priority="66">
      <formula>AND($A66 &lt;&gt; "", ISODD(ROW()))</formula>
    </cfRule>
  </conditionalFormatting>
  <conditionalFormatting sqref="A6:O80">
    <cfRule type="expression" dxfId="24" priority="106">
      <formula>AND($A6&lt;&gt;"", ISEVEN(ROW()))</formula>
    </cfRule>
    <cfRule type="expression" dxfId="23" priority="108">
      <formula>AND($A6 &lt;&gt; "", ISODD(ROW()))</formula>
    </cfRule>
  </conditionalFormatting>
  <conditionalFormatting sqref="B4">
    <cfRule type="expression" dxfId="22" priority="104">
      <formula>$B$4 ="INVALID COUNTY CODE"</formula>
    </cfRule>
  </conditionalFormatting>
  <conditionalFormatting sqref="E6:E81">
    <cfRule type="expression" dxfId="21" priority="62">
      <formula>AND($A6&lt;&gt;"", ISEVEN(ROW()))</formula>
    </cfRule>
    <cfRule type="expression" dxfId="20" priority="63">
      <formula>AND($A6 &lt;&gt; "", ISODD(ROW()))</formula>
    </cfRule>
  </conditionalFormatting>
  <conditionalFormatting sqref="H6:O81">
    <cfRule type="expression" dxfId="19" priority="65">
      <formula>$A6 &lt;&gt; ""</formula>
    </cfRule>
  </conditionalFormatting>
  <conditionalFormatting sqref="P6:T81 X6:AB81">
    <cfRule type="expression" dxfId="18" priority="59">
      <formula>$A6&lt;&gt;""</formula>
    </cfRule>
    <cfRule type="expression" dxfId="17" priority="60">
      <formula>AND($A6&lt;&gt;"", ISODD(ROW()))</formula>
    </cfRule>
  </conditionalFormatting>
  <conditionalFormatting sqref="P6:AM81">
    <cfRule type="expression" dxfId="16" priority="4">
      <formula>AND($A6&lt;&gt;"", ISEVEN(ROW()))</formula>
    </cfRule>
  </conditionalFormatting>
  <conditionalFormatting sqref="U6:W81">
    <cfRule type="expression" dxfId="15" priority="32">
      <formula>$A6 &lt;&gt; ""</formula>
    </cfRule>
    <cfRule type="expression" dxfId="14" priority="33">
      <formula>AND($A6 &lt;&gt; "", ISODD(ROW()))</formula>
    </cfRule>
  </conditionalFormatting>
  <conditionalFormatting sqref="AC6:AM81">
    <cfRule type="expression" dxfId="13" priority="5">
      <formula>$A6 &lt;&gt; ""</formula>
    </cfRule>
    <cfRule type="expression" dxfId="12" priority="6">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4 is classified as commercial personal or industrial personal, exclude the 2024 taxable values and record the modifications in this column." sqref="AL5" xr:uid="{B77CAF76-968A-4D40-9A14-5F8584D49BBE}"/>
    <dataValidation errorStyle="information" allowBlank="1" showInputMessage="1" showErrorMessage="1" promptTitle="Help - Reclassification" prompt="For property that was classified in 2015 as commercial personal or industrial personal, but in 2024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4,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4 as commercial personal or industrial personal, but in 2024 is classified as real or utility personal, exclude the 2014 taxable values and record the modifications in this column. You must also submit Form 5658." sqref="W5" xr:uid="{5BF7E73A-8FD6-414F-8247-1F7C67E98CF2}"/>
    <dataValidation allowBlank="1" showInputMessage="1" showErrorMessage="1" promptTitle="Help - Boundary Changes" prompt="For property that was assessed in 2014 in a municipality other than the one in which it is assessed in 2024, modify the 2014 taxable values accordingly and record the modifications in this column. You must also submit Form 5658." sqref="V5" xr:uid="{50EC66BE-57E6-4405-8308-8314A605FDA8}"/>
    <dataValidation errorStyle="information" allowBlank="1" showInputMessage="1" showErrorMessage="1" promptTitle="Help - Reclassification" prompt="For property that was classified in 2013 as commercial personal or industrial personal, but in 2024 is classified as real or utility personal, exclude the 2013 taxable values and record the modifications in this column. You must also submit Form 5658." sqref="O5" xr:uid="{EC1AC36B-D5E0-4E5B-AE8F-D06E65BB0A5D}"/>
    <dataValidation allowBlank="1" showInputMessage="1" showErrorMessage="1" promptTitle="Help - Boundary Changes" prompt="For property that was assessed in 2013 in a municipality other than the one in which it is assessed in 2024, modify the 2013 taxable values accordingly and record the modifications in this column. You must also submit Form 5658."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5" man="1"/>
  </colBreaks>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48" customWidth="1" outlineLevel="1"/>
    <col min="20" max="22" width="25.140625" style="48" customWidth="1"/>
    <col min="23" max="27" width="25.140625" style="48" customWidth="1" outlineLevel="1"/>
    <col min="28" max="30" width="25.140625" style="48"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3" t="str">
        <f>IF('PP Values - Co|Twp|City|Vlg'!A1=0, "", 'PP Values - Co|Twp|City|Vlg'!A1)</f>
        <v>73</v>
      </c>
      <c r="B1" s="77" t="str">
        <f>Instructions!$A$1 &amp; " Personal Property IC Summary Report"</f>
        <v>2024 Personal Property IC Summary Report</v>
      </c>
      <c r="C1" s="78"/>
      <c r="D1" s="78"/>
      <c r="E1" s="78"/>
      <c r="F1" s="79"/>
      <c r="G1" s="231" t="s">
        <v>74</v>
      </c>
      <c r="H1" s="232"/>
      <c r="I1" s="232"/>
      <c r="J1" s="232"/>
      <c r="K1" s="232"/>
      <c r="L1" s="232"/>
      <c r="M1" s="232"/>
      <c r="N1" s="233"/>
      <c r="O1" s="219" t="s">
        <v>75</v>
      </c>
      <c r="P1" s="220"/>
      <c r="Q1" s="220"/>
      <c r="R1" s="220"/>
      <c r="S1" s="220"/>
      <c r="T1" s="220"/>
      <c r="U1" s="220"/>
      <c r="V1" s="221"/>
      <c r="W1" s="225" t="s">
        <v>76</v>
      </c>
      <c r="X1" s="226"/>
      <c r="Y1" s="226"/>
      <c r="Z1" s="226"/>
      <c r="AA1" s="226"/>
      <c r="AB1" s="226"/>
      <c r="AC1" s="226"/>
      <c r="AD1" s="227"/>
      <c r="AE1" s="237" t="str">
        <f>Instructions!$A$1 &amp; " TAXABLE VALUES as of" &amp; CHAR(10) &amp;
"MAY 10, " &amp; Instructions!$A$1</f>
        <v>2024 TAXABLE VALUES as of
MAY 10, 2024</v>
      </c>
      <c r="AF1" s="238"/>
      <c r="AG1" s="238"/>
      <c r="AH1" s="238"/>
      <c r="AI1" s="238"/>
      <c r="AJ1" s="238"/>
      <c r="AK1" s="238"/>
      <c r="AL1" s="112"/>
      <c r="AM1" s="25"/>
    </row>
    <row r="2" spans="1:39" s="2" customFormat="1" ht="15" customHeight="1" x14ac:dyDescent="0.25">
      <c r="A2" s="54" t="s">
        <v>0</v>
      </c>
      <c r="B2" s="131" t="s">
        <v>38</v>
      </c>
      <c r="C2" s="80"/>
      <c r="D2" s="80"/>
      <c r="E2" s="80"/>
      <c r="F2" s="81"/>
      <c r="G2" s="234"/>
      <c r="H2" s="235"/>
      <c r="I2" s="235"/>
      <c r="J2" s="235"/>
      <c r="K2" s="235"/>
      <c r="L2" s="235"/>
      <c r="M2" s="235"/>
      <c r="N2" s="236"/>
      <c r="O2" s="222"/>
      <c r="P2" s="223"/>
      <c r="Q2" s="223"/>
      <c r="R2" s="223"/>
      <c r="S2" s="223"/>
      <c r="T2" s="223"/>
      <c r="U2" s="223"/>
      <c r="V2" s="224"/>
      <c r="W2" s="228"/>
      <c r="X2" s="229"/>
      <c r="Y2" s="229"/>
      <c r="Z2" s="229"/>
      <c r="AA2" s="229"/>
      <c r="AB2" s="229"/>
      <c r="AC2" s="229"/>
      <c r="AD2" s="230"/>
      <c r="AE2" s="239"/>
      <c r="AF2" s="240"/>
      <c r="AG2" s="240"/>
      <c r="AH2" s="240"/>
      <c r="AI2" s="240"/>
      <c r="AJ2" s="240"/>
      <c r="AK2" s="240"/>
      <c r="AL2" s="116"/>
      <c r="AM2" s="25"/>
    </row>
    <row r="3" spans="1:39" s="2" customFormat="1" ht="22.5" customHeight="1" x14ac:dyDescent="0.25">
      <c r="A3" s="50"/>
      <c r="B3" s="3"/>
      <c r="C3" s="42"/>
      <c r="D3" s="42"/>
      <c r="E3" s="42"/>
      <c r="F3" s="43"/>
      <c r="G3" s="86" t="s">
        <v>4</v>
      </c>
      <c r="H3" s="87"/>
      <c r="I3" s="86" t="s">
        <v>29</v>
      </c>
      <c r="J3" s="88"/>
      <c r="K3" s="87"/>
      <c r="L3" s="74" t="s">
        <v>44</v>
      </c>
      <c r="M3" s="76"/>
      <c r="N3" s="76"/>
      <c r="O3" s="92" t="s">
        <v>4</v>
      </c>
      <c r="P3" s="93"/>
      <c r="Q3" s="92" t="s">
        <v>29</v>
      </c>
      <c r="R3" s="96"/>
      <c r="S3" s="93"/>
      <c r="T3" s="98"/>
      <c r="U3" s="100" t="s">
        <v>62</v>
      </c>
      <c r="V3" s="100" t="s">
        <v>63</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117" t="str">
        <f>'PP Values - Co|Twp|City|Vlg'!B4</f>
        <v>SAGINAW COUNTY</v>
      </c>
      <c r="C4" s="117"/>
      <c r="D4" s="117"/>
      <c r="E4" s="117"/>
      <c r="F4" s="118"/>
      <c r="G4" s="89" t="s">
        <v>36</v>
      </c>
      <c r="H4" s="90"/>
      <c r="I4" s="89" t="s">
        <v>37</v>
      </c>
      <c r="J4" s="91"/>
      <c r="K4" s="90"/>
      <c r="L4" s="75"/>
      <c r="M4" s="76"/>
      <c r="N4" s="76"/>
      <c r="O4" s="94" t="s">
        <v>48</v>
      </c>
      <c r="P4" s="95"/>
      <c r="Q4" s="94" t="s">
        <v>49</v>
      </c>
      <c r="R4" s="97"/>
      <c r="S4" s="95"/>
      <c r="T4" s="99"/>
      <c r="U4" s="101"/>
      <c r="V4" s="101"/>
      <c r="W4" s="104" t="s">
        <v>55</v>
      </c>
      <c r="X4" s="105"/>
      <c r="Y4" s="104" t="s">
        <v>56</v>
      </c>
      <c r="Z4" s="107"/>
      <c r="AA4" s="105"/>
      <c r="AB4" s="109"/>
      <c r="AC4" s="111"/>
      <c r="AD4" s="111"/>
      <c r="AE4" s="113" t="str">
        <f>"Report the "&amp;Instructions!$A$1&amp;" Taxable Value "&amp;CHAR(10)&amp;
"from the Ad Valorem Roll for "&amp;CHAR(10)&amp;
"each municipality listed"</f>
        <v>Report the 2024 Taxable Value 
from the Ad Valorem Roll for 
each municipality listed</v>
      </c>
      <c r="AF4" s="114"/>
      <c r="AG4" s="113" t="str">
        <f>"Report the " &amp; Instructions!$A$1 &amp; " Taxable Value from " &amp; CHAR(10) &amp;
"the IFT Roll for each municipality listed"</f>
        <v>Report the 2024 Taxable Value from 
the IFT Roll for each municipality listed</v>
      </c>
      <c r="AH4" s="115"/>
      <c r="AI4" s="114"/>
      <c r="AJ4" s="72"/>
      <c r="AK4" s="70"/>
      <c r="AL4" s="84"/>
      <c r="AM4" s="26"/>
    </row>
    <row r="5" spans="1:39" s="5" customFormat="1" ht="165" customHeight="1" x14ac:dyDescent="0.25">
      <c r="A5" s="51" t="s">
        <v>34</v>
      </c>
      <c r="B5" s="44" t="s">
        <v>64</v>
      </c>
      <c r="C5" s="44" t="s">
        <v>81</v>
      </c>
      <c r="D5" s="44" t="s">
        <v>66</v>
      </c>
      <c r="E5" s="44" t="s">
        <v>1</v>
      </c>
      <c r="F5" s="52" t="s">
        <v>46</v>
      </c>
      <c r="G5" s="56" t="s">
        <v>39</v>
      </c>
      <c r="H5" s="56" t="s">
        <v>40</v>
      </c>
      <c r="I5" s="56" t="s">
        <v>42</v>
      </c>
      <c r="J5" s="56" t="s">
        <v>43</v>
      </c>
      <c r="K5" s="56" t="s">
        <v>41</v>
      </c>
      <c r="L5" s="73" t="s">
        <v>67</v>
      </c>
      <c r="M5" s="64" t="s">
        <v>77</v>
      </c>
      <c r="N5" s="64" t="s">
        <v>70</v>
      </c>
      <c r="O5" s="55" t="s">
        <v>50</v>
      </c>
      <c r="P5" s="55" t="s">
        <v>51</v>
      </c>
      <c r="Q5" s="55" t="s">
        <v>52</v>
      </c>
      <c r="R5" s="55" t="s">
        <v>53</v>
      </c>
      <c r="S5" s="55" t="s">
        <v>54</v>
      </c>
      <c r="T5" s="60" t="s">
        <v>68</v>
      </c>
      <c r="U5" s="61" t="s">
        <v>78</v>
      </c>
      <c r="V5" s="61" t="s">
        <v>69</v>
      </c>
      <c r="W5" s="57" t="s">
        <v>57</v>
      </c>
      <c r="X5" s="57" t="s">
        <v>58</v>
      </c>
      <c r="Y5" s="57" t="s">
        <v>59</v>
      </c>
      <c r="Z5" s="57" t="s">
        <v>60</v>
      </c>
      <c r="AA5" s="57" t="s">
        <v>61</v>
      </c>
      <c r="AB5" s="62" t="s">
        <v>71</v>
      </c>
      <c r="AC5" s="63" t="s">
        <v>79</v>
      </c>
      <c r="AD5" s="63" t="s">
        <v>72</v>
      </c>
      <c r="AE5" s="58" t="str">
        <f>Instructions!$A$1 &amp; CHAR(10)
&amp; "COMMERCIAL " &amp; CHAR(10)
&amp; "PERSONAL PROPERTY " &amp; CHAR(10)
&amp; CHAR(10)
&amp; "TAXABLE VALUE"</f>
        <v>2024
COMMERCIAL 
PERSONAL PROPERTY 
TAXABLE VALUE</v>
      </c>
      <c r="AF5" s="58" t="str">
        <f>Instructions!$A$1 &amp; CHAR(10)
&amp; "INDUSTRIAL " &amp; CHAR(10)
&amp; "PERSONAL PROPERTY " &amp; CHAR(10)
&amp; CHAR(10)
&amp; "TAXABLE VALUE"</f>
        <v>2024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2024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2024
IFT NEW FACILITY 
PERSONAL PROPERTY 
ON LAND THAT IS 
CLASSIFIED AS 
INDUSTRIAL REAL 
1/2 TAXABLE VALUE</v>
      </c>
      <c r="AI5" s="58" t="str">
        <f>Instructions!$A$1 &amp; CHAR(10)
&amp; "IFT REPLACEMENT/REHAB " &amp; CHAR(10)
&amp; "PERSONAL PROPERTY " &amp; CHAR(10)
&amp; CHAR(10)
&amp; "TAXABLE VALUE"</f>
        <v>2024
IFT REPLACEMENT/REHAB 
PERSONAL PROPERTY 
TAXABLE VALUE</v>
      </c>
      <c r="AJ5" s="59" t="str">
        <f>Instructions!$A$1 &amp;
CHAR(10) &amp;
CHAR(10) &amp;
"TOTAL" &amp;
CHAR(10) &amp;
"TAXABLE VALUE"</f>
        <v>2024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27"/>
    </row>
    <row r="6" spans="1:39" x14ac:dyDescent="0.25">
      <c r="A6" s="46"/>
      <c r="B6" s="46"/>
      <c r="C6" s="29"/>
      <c r="D6" s="30"/>
      <c r="E6" s="28"/>
      <c r="F6" s="30"/>
      <c r="G6" s="32"/>
      <c r="H6" s="32"/>
      <c r="I6" s="32"/>
      <c r="J6" s="32"/>
      <c r="K6" s="32"/>
      <c r="L6" s="41" t="str">
        <f>IF($A6 = "", "", SUM(G6:K6))</f>
        <v/>
      </c>
      <c r="M6" s="32"/>
      <c r="N6" s="32"/>
      <c r="O6" s="24"/>
      <c r="P6" s="24"/>
      <c r="Q6" s="24"/>
      <c r="R6" s="24"/>
      <c r="S6" s="24"/>
      <c r="T6" s="41" t="str">
        <f>IF($A6 = "", "", SUM(O6:S6))</f>
        <v/>
      </c>
      <c r="U6" s="32"/>
      <c r="V6" s="32"/>
      <c r="W6" s="24"/>
      <c r="X6" s="24"/>
      <c r="Y6" s="24"/>
      <c r="Z6" s="24"/>
      <c r="AA6" s="24"/>
      <c r="AB6" s="41" t="str">
        <f>IF($A6 = "", "", SUM(W6:AA6))</f>
        <v/>
      </c>
      <c r="AC6" s="32"/>
      <c r="AD6" s="32"/>
      <c r="AE6" s="32"/>
      <c r="AF6" s="32"/>
      <c r="AG6" s="32"/>
      <c r="AH6" s="32"/>
      <c r="AI6" s="32"/>
      <c r="AJ6" s="41" t="str">
        <f>IF($A6 = "", "",SUM(AE6:AI6))</f>
        <v/>
      </c>
      <c r="AK6" s="32"/>
      <c r="AL6" s="41" t="str">
        <f>IF($A6 = "", "", L6 - AJ6)</f>
        <v/>
      </c>
    </row>
    <row r="7" spans="1:39" x14ac:dyDescent="0.25">
      <c r="A7" s="45"/>
      <c r="B7" s="45"/>
      <c r="C7" s="22"/>
      <c r="D7" s="23"/>
      <c r="E7" s="21"/>
      <c r="F7" s="23"/>
      <c r="G7" s="24"/>
      <c r="H7" s="24"/>
      <c r="I7" s="24"/>
      <c r="J7" s="24"/>
      <c r="K7" s="24"/>
      <c r="L7" s="41" t="str">
        <f t="shared" ref="L7:L65" si="0">IF($A7 = "", "", SUM(G7:K7))</f>
        <v/>
      </c>
      <c r="M7" s="24"/>
      <c r="N7" s="24"/>
      <c r="O7" s="24"/>
      <c r="P7" s="24"/>
      <c r="Q7" s="24"/>
      <c r="R7" s="24"/>
      <c r="S7" s="24"/>
      <c r="T7" s="41" t="str">
        <f t="shared" ref="T7:T65" si="1">IF($A7 = "", "", SUM(O7:S7))</f>
        <v/>
      </c>
      <c r="U7" s="24"/>
      <c r="V7" s="24"/>
      <c r="W7" s="24"/>
      <c r="X7" s="24"/>
      <c r="Y7" s="24"/>
      <c r="Z7" s="24"/>
      <c r="AA7" s="24"/>
      <c r="AB7" s="41" t="str">
        <f t="shared" ref="AB7:AB65" si="2">IF($A7 = "", "", SUM(W7:AA7))</f>
        <v/>
      </c>
      <c r="AC7" s="24"/>
      <c r="AD7" s="24"/>
      <c r="AE7" s="24"/>
      <c r="AF7" s="24"/>
      <c r="AG7" s="24"/>
      <c r="AH7" s="24"/>
      <c r="AI7" s="24"/>
      <c r="AJ7" s="41" t="str">
        <f t="shared" ref="AJ7:AJ65" si="3">IF($A7 = "", "",SUM(AE7:AI7))</f>
        <v/>
      </c>
      <c r="AK7" s="24"/>
      <c r="AL7" s="41" t="str">
        <f t="shared" ref="AL7:AL65" si="4">IF($A7 = "", "", L7 - AJ7)</f>
        <v/>
      </c>
    </row>
    <row r="8" spans="1:39"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hidden="1" x14ac:dyDescent="0.25">
      <c r="A57" s="45"/>
      <c r="B57" s="45"/>
      <c r="C57" s="22"/>
      <c r="D57" s="23"/>
      <c r="E57" s="21"/>
      <c r="F57" s="23"/>
      <c r="G57" s="24"/>
      <c r="H57" s="24"/>
      <c r="I57" s="24"/>
      <c r="J57" s="24"/>
      <c r="K57" s="24"/>
      <c r="L57" s="41" t="str">
        <f t="shared" si="0"/>
        <v/>
      </c>
      <c r="M57" s="24"/>
      <c r="N57" s="24"/>
      <c r="O57" s="24"/>
      <c r="P57" s="24"/>
      <c r="Q57" s="24"/>
      <c r="R57" s="24"/>
      <c r="S57" s="24"/>
      <c r="T57" s="41" t="str">
        <f t="shared" si="1"/>
        <v/>
      </c>
      <c r="U57" s="24"/>
      <c r="V57" s="24"/>
      <c r="W57" s="24"/>
      <c r="X57" s="24"/>
      <c r="Y57" s="24"/>
      <c r="Z57" s="24"/>
      <c r="AA57" s="24"/>
      <c r="AB57" s="41" t="str">
        <f t="shared" si="2"/>
        <v/>
      </c>
      <c r="AC57" s="24"/>
      <c r="AD57" s="24"/>
      <c r="AE57" s="24"/>
      <c r="AF57" s="24"/>
      <c r="AG57" s="24"/>
      <c r="AH57" s="24"/>
      <c r="AI57" s="24"/>
      <c r="AJ57" s="41" t="str">
        <f t="shared" si="3"/>
        <v/>
      </c>
      <c r="AK57" s="24"/>
      <c r="AL57" s="41" t="str">
        <f t="shared" si="4"/>
        <v/>
      </c>
    </row>
    <row r="58" spans="1:38" hidden="1" x14ac:dyDescent="0.25">
      <c r="A58" s="45"/>
      <c r="B58" s="45"/>
      <c r="C58" s="22"/>
      <c r="D58" s="23"/>
      <c r="E58" s="21"/>
      <c r="F58" s="23"/>
      <c r="G58" s="24"/>
      <c r="H58" s="24"/>
      <c r="I58" s="24"/>
      <c r="J58" s="24"/>
      <c r="K58" s="24"/>
      <c r="L58" s="41" t="str">
        <f t="shared" si="0"/>
        <v/>
      </c>
      <c r="M58" s="24"/>
      <c r="N58" s="24"/>
      <c r="O58" s="24"/>
      <c r="P58" s="24"/>
      <c r="Q58" s="24"/>
      <c r="R58" s="24"/>
      <c r="S58" s="24"/>
      <c r="T58" s="41" t="str">
        <f t="shared" si="1"/>
        <v/>
      </c>
      <c r="U58" s="24"/>
      <c r="V58" s="24"/>
      <c r="W58" s="24"/>
      <c r="X58" s="24"/>
      <c r="Y58" s="24"/>
      <c r="Z58" s="24"/>
      <c r="AA58" s="24"/>
      <c r="AB58" s="41" t="str">
        <f t="shared" si="2"/>
        <v/>
      </c>
      <c r="AC58" s="24"/>
      <c r="AD58" s="24"/>
      <c r="AE58" s="24"/>
      <c r="AF58" s="24"/>
      <c r="AG58" s="24"/>
      <c r="AH58" s="24"/>
      <c r="AI58" s="24"/>
      <c r="AJ58" s="41" t="str">
        <f t="shared" si="3"/>
        <v/>
      </c>
      <c r="AK58" s="24"/>
      <c r="AL58" s="41" t="str">
        <f t="shared" si="4"/>
        <v/>
      </c>
    </row>
    <row r="59" spans="1:38" hidden="1" x14ac:dyDescent="0.25">
      <c r="A59" s="45"/>
      <c r="B59" s="45"/>
      <c r="C59" s="22"/>
      <c r="D59" s="23"/>
      <c r="E59" s="21"/>
      <c r="F59" s="23"/>
      <c r="G59" s="24"/>
      <c r="H59" s="24"/>
      <c r="I59" s="24"/>
      <c r="J59" s="24"/>
      <c r="K59" s="24"/>
      <c r="L59" s="41" t="str">
        <f t="shared" si="0"/>
        <v/>
      </c>
      <c r="M59" s="24"/>
      <c r="N59" s="24"/>
      <c r="O59" s="24"/>
      <c r="P59" s="24"/>
      <c r="Q59" s="24"/>
      <c r="R59" s="24"/>
      <c r="S59" s="24"/>
      <c r="T59" s="41" t="str">
        <f t="shared" si="1"/>
        <v/>
      </c>
      <c r="U59" s="24"/>
      <c r="V59" s="24"/>
      <c r="W59" s="24"/>
      <c r="X59" s="24"/>
      <c r="Y59" s="24"/>
      <c r="Z59" s="24"/>
      <c r="AA59" s="24"/>
      <c r="AB59" s="41" t="str">
        <f t="shared" si="2"/>
        <v/>
      </c>
      <c r="AC59" s="24"/>
      <c r="AD59" s="24"/>
      <c r="AE59" s="24"/>
      <c r="AF59" s="24"/>
      <c r="AG59" s="24"/>
      <c r="AH59" s="24"/>
      <c r="AI59" s="24"/>
      <c r="AJ59" s="41" t="str">
        <f t="shared" si="3"/>
        <v/>
      </c>
      <c r="AK59" s="24"/>
      <c r="AL59" s="41" t="str">
        <f t="shared" si="4"/>
        <v/>
      </c>
    </row>
    <row r="60" spans="1:38" hidden="1" x14ac:dyDescent="0.25">
      <c r="A60" s="45"/>
      <c r="B60" s="45"/>
      <c r="C60" s="22"/>
      <c r="D60" s="23"/>
      <c r="E60" s="21"/>
      <c r="F60" s="23"/>
      <c r="G60" s="24"/>
      <c r="H60" s="24"/>
      <c r="I60" s="24"/>
      <c r="J60" s="24"/>
      <c r="K60" s="24"/>
      <c r="L60" s="41" t="str">
        <f t="shared" si="0"/>
        <v/>
      </c>
      <c r="M60" s="24"/>
      <c r="N60" s="24"/>
      <c r="O60" s="24"/>
      <c r="P60" s="24"/>
      <c r="Q60" s="24"/>
      <c r="R60" s="24"/>
      <c r="S60" s="24"/>
      <c r="T60" s="41" t="str">
        <f t="shared" si="1"/>
        <v/>
      </c>
      <c r="U60" s="24"/>
      <c r="V60" s="24"/>
      <c r="W60" s="24"/>
      <c r="X60" s="24"/>
      <c r="Y60" s="24"/>
      <c r="Z60" s="24"/>
      <c r="AA60" s="24"/>
      <c r="AB60" s="41" t="str">
        <f t="shared" si="2"/>
        <v/>
      </c>
      <c r="AC60" s="24"/>
      <c r="AD60" s="24"/>
      <c r="AE60" s="24"/>
      <c r="AF60" s="24"/>
      <c r="AG60" s="24"/>
      <c r="AH60" s="24"/>
      <c r="AI60" s="24"/>
      <c r="AJ60" s="41" t="str">
        <f t="shared" si="3"/>
        <v/>
      </c>
      <c r="AK60" s="24"/>
      <c r="AL60" s="41" t="str">
        <f t="shared" si="4"/>
        <v/>
      </c>
    </row>
    <row r="61" spans="1:38" hidden="1" x14ac:dyDescent="0.25">
      <c r="A61" s="45"/>
      <c r="B61" s="45"/>
      <c r="C61" s="22"/>
      <c r="D61" s="23"/>
      <c r="E61" s="21"/>
      <c r="F61" s="23"/>
      <c r="G61" s="24"/>
      <c r="H61" s="24"/>
      <c r="I61" s="24"/>
      <c r="J61" s="24"/>
      <c r="K61" s="24"/>
      <c r="L61" s="41" t="str">
        <f t="shared" si="0"/>
        <v/>
      </c>
      <c r="M61" s="24"/>
      <c r="N61" s="24"/>
      <c r="O61" s="24"/>
      <c r="P61" s="24"/>
      <c r="Q61" s="24"/>
      <c r="R61" s="24"/>
      <c r="S61" s="24"/>
      <c r="T61" s="41" t="str">
        <f t="shared" si="1"/>
        <v/>
      </c>
      <c r="U61" s="24"/>
      <c r="V61" s="24"/>
      <c r="W61" s="24"/>
      <c r="X61" s="24"/>
      <c r="Y61" s="24"/>
      <c r="Z61" s="24"/>
      <c r="AA61" s="24"/>
      <c r="AB61" s="41" t="str">
        <f t="shared" si="2"/>
        <v/>
      </c>
      <c r="AC61" s="24"/>
      <c r="AD61" s="24"/>
      <c r="AE61" s="24"/>
      <c r="AF61" s="24"/>
      <c r="AG61" s="24"/>
      <c r="AH61" s="24"/>
      <c r="AI61" s="24"/>
      <c r="AJ61" s="41" t="str">
        <f t="shared" si="3"/>
        <v/>
      </c>
      <c r="AK61" s="24"/>
      <c r="AL61" s="41" t="str">
        <f t="shared" si="4"/>
        <v/>
      </c>
    </row>
    <row r="62" spans="1:38" hidden="1" x14ac:dyDescent="0.25">
      <c r="A62" s="45"/>
      <c r="B62" s="45"/>
      <c r="C62" s="22"/>
      <c r="D62" s="23"/>
      <c r="E62" s="21"/>
      <c r="F62" s="23"/>
      <c r="G62" s="24"/>
      <c r="H62" s="24"/>
      <c r="I62" s="24"/>
      <c r="J62" s="24"/>
      <c r="K62" s="24"/>
      <c r="L62" s="41" t="str">
        <f t="shared" si="0"/>
        <v/>
      </c>
      <c r="M62" s="24"/>
      <c r="N62" s="24"/>
      <c r="O62" s="24"/>
      <c r="P62" s="24"/>
      <c r="Q62" s="24"/>
      <c r="R62" s="24"/>
      <c r="S62" s="24"/>
      <c r="T62" s="41" t="str">
        <f t="shared" si="1"/>
        <v/>
      </c>
      <c r="U62" s="24"/>
      <c r="V62" s="24"/>
      <c r="W62" s="24"/>
      <c r="X62" s="24"/>
      <c r="Y62" s="24"/>
      <c r="Z62" s="24"/>
      <c r="AA62" s="24"/>
      <c r="AB62" s="41" t="str">
        <f t="shared" si="2"/>
        <v/>
      </c>
      <c r="AC62" s="24"/>
      <c r="AD62" s="24"/>
      <c r="AE62" s="24"/>
      <c r="AF62" s="24"/>
      <c r="AG62" s="24"/>
      <c r="AH62" s="24"/>
      <c r="AI62" s="24"/>
      <c r="AJ62" s="41" t="str">
        <f t="shared" si="3"/>
        <v/>
      </c>
      <c r="AK62" s="24"/>
      <c r="AL62" s="41" t="str">
        <f t="shared" si="4"/>
        <v/>
      </c>
    </row>
    <row r="63" spans="1:38" hidden="1" x14ac:dyDescent="0.25">
      <c r="A63" s="45"/>
      <c r="B63" s="45"/>
      <c r="C63" s="22"/>
      <c r="D63" s="23"/>
      <c r="E63" s="21"/>
      <c r="F63" s="23"/>
      <c r="G63" s="24"/>
      <c r="H63" s="24"/>
      <c r="I63" s="24"/>
      <c r="J63" s="24"/>
      <c r="K63" s="24"/>
      <c r="L63" s="41" t="str">
        <f t="shared" si="0"/>
        <v/>
      </c>
      <c r="M63" s="24"/>
      <c r="N63" s="24"/>
      <c r="O63" s="24"/>
      <c r="P63" s="24"/>
      <c r="Q63" s="24"/>
      <c r="R63" s="24"/>
      <c r="S63" s="24"/>
      <c r="T63" s="41" t="str">
        <f t="shared" si="1"/>
        <v/>
      </c>
      <c r="U63" s="24"/>
      <c r="V63" s="24"/>
      <c r="W63" s="24"/>
      <c r="X63" s="24"/>
      <c r="Y63" s="24"/>
      <c r="Z63" s="24"/>
      <c r="AA63" s="24"/>
      <c r="AB63" s="41" t="str">
        <f t="shared" si="2"/>
        <v/>
      </c>
      <c r="AC63" s="24"/>
      <c r="AD63" s="24"/>
      <c r="AE63" s="24"/>
      <c r="AF63" s="24"/>
      <c r="AG63" s="24"/>
      <c r="AH63" s="24"/>
      <c r="AI63" s="24"/>
      <c r="AJ63" s="41" t="str">
        <f t="shared" si="3"/>
        <v/>
      </c>
      <c r="AK63" s="24"/>
      <c r="AL63" s="41" t="str">
        <f t="shared" si="4"/>
        <v/>
      </c>
    </row>
    <row r="64" spans="1:38" hidden="1" x14ac:dyDescent="0.25">
      <c r="A64" s="45"/>
      <c r="B64" s="45"/>
      <c r="C64" s="22"/>
      <c r="D64" s="23"/>
      <c r="E64" s="21"/>
      <c r="F64" s="23"/>
      <c r="G64" s="24"/>
      <c r="H64" s="24"/>
      <c r="I64" s="24"/>
      <c r="J64" s="24"/>
      <c r="K64" s="24"/>
      <c r="L64" s="41" t="str">
        <f t="shared" si="0"/>
        <v/>
      </c>
      <c r="M64" s="24"/>
      <c r="N64" s="24"/>
      <c r="O64" s="24"/>
      <c r="P64" s="24"/>
      <c r="Q64" s="24"/>
      <c r="R64" s="24"/>
      <c r="S64" s="24"/>
      <c r="T64" s="41" t="str">
        <f t="shared" si="1"/>
        <v/>
      </c>
      <c r="U64" s="24"/>
      <c r="V64" s="24"/>
      <c r="W64" s="24"/>
      <c r="X64" s="24"/>
      <c r="Y64" s="24"/>
      <c r="Z64" s="24"/>
      <c r="AA64" s="24"/>
      <c r="AB64" s="41" t="str">
        <f t="shared" si="2"/>
        <v/>
      </c>
      <c r="AC64" s="24"/>
      <c r="AD64" s="24"/>
      <c r="AE64" s="24"/>
      <c r="AF64" s="24"/>
      <c r="AG64" s="24"/>
      <c r="AH64" s="24"/>
      <c r="AI64" s="24"/>
      <c r="AJ64" s="41" t="str">
        <f t="shared" si="3"/>
        <v/>
      </c>
      <c r="AK64" s="24"/>
      <c r="AL64" s="41" t="str">
        <f t="shared" si="4"/>
        <v/>
      </c>
    </row>
    <row r="65" spans="1:38" hidden="1" x14ac:dyDescent="0.25">
      <c r="A65" s="45"/>
      <c r="B65" s="45"/>
      <c r="C65" s="22"/>
      <c r="D65" s="23"/>
      <c r="E65" s="21"/>
      <c r="F65" s="23"/>
      <c r="G65" s="24"/>
      <c r="H65" s="24"/>
      <c r="I65" s="24"/>
      <c r="J65" s="24"/>
      <c r="K65" s="24"/>
      <c r="L65" s="41" t="str">
        <f t="shared" si="0"/>
        <v/>
      </c>
      <c r="M65" s="24"/>
      <c r="N65" s="24"/>
      <c r="O65" s="24"/>
      <c r="P65" s="24"/>
      <c r="Q65" s="24"/>
      <c r="R65" s="24"/>
      <c r="S65" s="24"/>
      <c r="T65" s="41" t="str">
        <f t="shared" si="1"/>
        <v/>
      </c>
      <c r="U65" s="24"/>
      <c r="V65" s="24"/>
      <c r="W65" s="24"/>
      <c r="X65" s="24"/>
      <c r="Y65" s="24"/>
      <c r="Z65" s="24"/>
      <c r="AA65" s="24"/>
      <c r="AB65" s="41" t="str">
        <f t="shared" si="2"/>
        <v/>
      </c>
      <c r="AC65" s="24"/>
      <c r="AD65" s="24"/>
      <c r="AE65" s="24"/>
      <c r="AF65" s="24"/>
      <c r="AG65" s="24"/>
      <c r="AH65" s="24"/>
      <c r="AI65" s="24"/>
      <c r="AJ65" s="41" t="str">
        <f t="shared" si="3"/>
        <v/>
      </c>
      <c r="AK65" s="24"/>
      <c r="AL65" s="41" t="str">
        <f t="shared" si="4"/>
        <v/>
      </c>
    </row>
    <row r="66" spans="1:38" hidden="1" x14ac:dyDescent="0.25">
      <c r="A66" s="45"/>
      <c r="B66" s="45"/>
      <c r="C66" s="22"/>
      <c r="D66" s="23"/>
      <c r="E66" s="21"/>
      <c r="F66" s="23"/>
      <c r="G66" s="24"/>
      <c r="H66" s="24"/>
      <c r="I66" s="24"/>
      <c r="J66" s="24"/>
      <c r="K66" s="24"/>
      <c r="L66" s="41" t="str">
        <f t="shared" ref="L66:L81" si="5">IF($A66 = "", "", SUM(G66:K66))</f>
        <v/>
      </c>
      <c r="M66" s="24"/>
      <c r="N66" s="24"/>
      <c r="O66" s="24"/>
      <c r="P66" s="24"/>
      <c r="Q66" s="24"/>
      <c r="R66" s="24"/>
      <c r="S66" s="24"/>
      <c r="T66" s="41" t="str">
        <f t="shared" ref="T66:T81" si="6">IF($A66 = "", "", SUM(O66:S66))</f>
        <v/>
      </c>
      <c r="U66" s="24"/>
      <c r="V66" s="24"/>
      <c r="W66" s="24"/>
      <c r="X66" s="24"/>
      <c r="Y66" s="24"/>
      <c r="Z66" s="24"/>
      <c r="AA66" s="24"/>
      <c r="AB66" s="41" t="str">
        <f t="shared" ref="AB66:AB81" si="7">IF($A66 = "", "", SUM(W66:AA66))</f>
        <v/>
      </c>
      <c r="AC66" s="24"/>
      <c r="AD66" s="24"/>
      <c r="AE66" s="24"/>
      <c r="AF66" s="24"/>
      <c r="AG66" s="24"/>
      <c r="AH66" s="24"/>
      <c r="AI66" s="24"/>
      <c r="AJ66" s="41" t="str">
        <f t="shared" ref="AJ66:AJ81" si="8">IF($A66 = "", "",SUM(AE66:AI66))</f>
        <v/>
      </c>
      <c r="AK66" s="24"/>
      <c r="AL66" s="41" t="str">
        <f t="shared" ref="AL66:AL81" si="9">IF($A66 = "", "", L66 - AJ66)</f>
        <v/>
      </c>
    </row>
    <row r="67" spans="1:38" hidden="1" x14ac:dyDescent="0.25">
      <c r="A67" s="45"/>
      <c r="B67" s="45"/>
      <c r="C67" s="22"/>
      <c r="D67" s="23"/>
      <c r="E67" s="21"/>
      <c r="F67" s="23"/>
      <c r="G67" s="24"/>
      <c r="H67" s="24"/>
      <c r="I67" s="24"/>
      <c r="J67" s="24"/>
      <c r="K67" s="24"/>
      <c r="L67" s="41" t="str">
        <f t="shared" si="5"/>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8"/>
        <v/>
      </c>
      <c r="AK67" s="24"/>
      <c r="AL67" s="41" t="str">
        <f t="shared" si="9"/>
        <v/>
      </c>
    </row>
    <row r="68" spans="1:38" hidden="1" x14ac:dyDescent="0.25">
      <c r="A68" s="45"/>
      <c r="B68" s="45"/>
      <c r="C68" s="22"/>
      <c r="D68" s="23"/>
      <c r="E68" s="21"/>
      <c r="F68" s="23"/>
      <c r="G68" s="24"/>
      <c r="H68" s="24"/>
      <c r="I68" s="24"/>
      <c r="J68" s="24"/>
      <c r="K68" s="24"/>
      <c r="L68" s="41" t="str">
        <f t="shared" si="5"/>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8"/>
        <v/>
      </c>
      <c r="AK68" s="24"/>
      <c r="AL68" s="41" t="str">
        <f t="shared" si="9"/>
        <v/>
      </c>
    </row>
    <row r="69" spans="1:38" hidden="1" x14ac:dyDescent="0.25">
      <c r="A69" s="45"/>
      <c r="B69" s="45"/>
      <c r="C69" s="22"/>
      <c r="D69" s="23"/>
      <c r="E69" s="21"/>
      <c r="F69" s="23"/>
      <c r="G69" s="24"/>
      <c r="H69" s="24"/>
      <c r="I69" s="24"/>
      <c r="J69" s="24"/>
      <c r="K69" s="24"/>
      <c r="L69" s="41" t="str">
        <f t="shared" si="5"/>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8"/>
        <v/>
      </c>
      <c r="AK69" s="24"/>
      <c r="AL69" s="41" t="str">
        <f t="shared" si="9"/>
        <v/>
      </c>
    </row>
    <row r="70" spans="1:38" hidden="1" x14ac:dyDescent="0.25">
      <c r="A70" s="45"/>
      <c r="B70" s="45"/>
      <c r="C70" s="22"/>
      <c r="D70" s="23"/>
      <c r="E70" s="21"/>
      <c r="F70" s="23"/>
      <c r="G70" s="24"/>
      <c r="H70" s="24"/>
      <c r="I70" s="24"/>
      <c r="J70" s="24"/>
      <c r="K70" s="24"/>
      <c r="L70" s="41" t="str">
        <f t="shared" si="5"/>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8"/>
        <v/>
      </c>
      <c r="AK70" s="24"/>
      <c r="AL70" s="41" t="str">
        <f t="shared" si="9"/>
        <v/>
      </c>
    </row>
    <row r="71" spans="1:38" hidden="1" x14ac:dyDescent="0.25">
      <c r="A71" s="45"/>
      <c r="B71" s="45"/>
      <c r="C71" s="22"/>
      <c r="D71" s="23"/>
      <c r="E71" s="21"/>
      <c r="F71" s="23"/>
      <c r="G71" s="24"/>
      <c r="H71" s="24"/>
      <c r="I71" s="24"/>
      <c r="J71" s="24"/>
      <c r="K71" s="24"/>
      <c r="L71" s="41" t="str">
        <f t="shared" si="5"/>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8"/>
        <v/>
      </c>
      <c r="AK71" s="24"/>
      <c r="AL71" s="41" t="str">
        <f t="shared" si="9"/>
        <v/>
      </c>
    </row>
    <row r="72" spans="1:38" hidden="1" x14ac:dyDescent="0.25">
      <c r="A72" s="45"/>
      <c r="B72" s="45"/>
      <c r="C72" s="22"/>
      <c r="D72" s="23"/>
      <c r="E72" s="21"/>
      <c r="F72" s="23"/>
      <c r="G72" s="24"/>
      <c r="H72" s="24"/>
      <c r="I72" s="24"/>
      <c r="J72" s="24"/>
      <c r="K72" s="24"/>
      <c r="L72" s="41" t="str">
        <f t="shared" si="5"/>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8"/>
        <v/>
      </c>
      <c r="AK72" s="24"/>
      <c r="AL72" s="41" t="str">
        <f t="shared" si="9"/>
        <v/>
      </c>
    </row>
    <row r="73" spans="1:38" hidden="1" x14ac:dyDescent="0.25">
      <c r="A73" s="45"/>
      <c r="B73" s="45"/>
      <c r="C73" s="22"/>
      <c r="D73" s="23"/>
      <c r="E73" s="21"/>
      <c r="F73" s="23"/>
      <c r="G73" s="24"/>
      <c r="H73" s="24"/>
      <c r="I73" s="24"/>
      <c r="J73" s="24"/>
      <c r="K73" s="24"/>
      <c r="L73" s="41" t="str">
        <f t="shared" si="5"/>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8"/>
        <v/>
      </c>
      <c r="AK73" s="24"/>
      <c r="AL73" s="41" t="str">
        <f t="shared" si="9"/>
        <v/>
      </c>
    </row>
    <row r="74" spans="1:38" hidden="1" x14ac:dyDescent="0.25">
      <c r="A74" s="45"/>
      <c r="B74" s="45"/>
      <c r="C74" s="22"/>
      <c r="D74" s="23"/>
      <c r="E74" s="21"/>
      <c r="F74" s="23"/>
      <c r="G74" s="24"/>
      <c r="H74" s="24"/>
      <c r="I74" s="24"/>
      <c r="J74" s="24"/>
      <c r="K74" s="24"/>
      <c r="L74" s="41" t="str">
        <f t="shared" si="5"/>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8"/>
        <v/>
      </c>
      <c r="AK74" s="24"/>
      <c r="AL74" s="41" t="str">
        <f t="shared" si="9"/>
        <v/>
      </c>
    </row>
    <row r="75" spans="1:38" hidden="1" x14ac:dyDescent="0.25">
      <c r="A75" s="45"/>
      <c r="B75" s="45"/>
      <c r="C75" s="22"/>
      <c r="D75" s="23"/>
      <c r="E75" s="21"/>
      <c r="F75" s="23"/>
      <c r="G75" s="24"/>
      <c r="H75" s="24"/>
      <c r="I75" s="24"/>
      <c r="J75" s="24"/>
      <c r="K75" s="24"/>
      <c r="L75" s="41" t="str">
        <f t="shared" si="5"/>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8"/>
        <v/>
      </c>
      <c r="AK75" s="24"/>
      <c r="AL75" s="41" t="str">
        <f t="shared" si="9"/>
        <v/>
      </c>
    </row>
    <row r="76" spans="1:38" hidden="1" x14ac:dyDescent="0.25">
      <c r="A76" s="45"/>
      <c r="B76" s="45"/>
      <c r="C76" s="22"/>
      <c r="D76" s="23"/>
      <c r="E76" s="21"/>
      <c r="F76" s="23"/>
      <c r="G76" s="24"/>
      <c r="H76" s="24"/>
      <c r="I76" s="24"/>
      <c r="J76" s="24"/>
      <c r="K76" s="24"/>
      <c r="L76" s="41" t="str">
        <f t="shared" si="5"/>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8"/>
        <v/>
      </c>
      <c r="AK76" s="24"/>
      <c r="AL76" s="41" t="str">
        <f t="shared" si="9"/>
        <v/>
      </c>
    </row>
    <row r="77" spans="1:38" hidden="1" x14ac:dyDescent="0.25">
      <c r="A77" s="45"/>
      <c r="B77" s="45"/>
      <c r="C77" s="22"/>
      <c r="D77" s="23"/>
      <c r="E77" s="21"/>
      <c r="F77" s="23"/>
      <c r="G77" s="24"/>
      <c r="H77" s="24"/>
      <c r="I77" s="24"/>
      <c r="J77" s="24"/>
      <c r="K77" s="24"/>
      <c r="L77" s="41" t="str">
        <f t="shared" si="5"/>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8"/>
        <v/>
      </c>
      <c r="AK77" s="24"/>
      <c r="AL77" s="41" t="str">
        <f t="shared" si="9"/>
        <v/>
      </c>
    </row>
    <row r="78" spans="1:38" hidden="1" x14ac:dyDescent="0.25">
      <c r="A78" s="45"/>
      <c r="B78" s="45"/>
      <c r="C78" s="22"/>
      <c r="D78" s="23"/>
      <c r="E78" s="21"/>
      <c r="F78" s="23"/>
      <c r="G78" s="24"/>
      <c r="H78" s="24"/>
      <c r="I78" s="24"/>
      <c r="J78" s="24"/>
      <c r="K78" s="24"/>
      <c r="L78" s="41" t="str">
        <f t="shared" si="5"/>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8"/>
        <v/>
      </c>
      <c r="AK78" s="24"/>
      <c r="AL78" s="41" t="str">
        <f t="shared" si="9"/>
        <v/>
      </c>
    </row>
    <row r="79" spans="1:38" hidden="1" x14ac:dyDescent="0.25">
      <c r="A79" s="45"/>
      <c r="B79" s="45"/>
      <c r="C79" s="22"/>
      <c r="D79" s="23"/>
      <c r="E79" s="21"/>
      <c r="F79" s="23"/>
      <c r="G79" s="24"/>
      <c r="H79" s="24"/>
      <c r="I79" s="24"/>
      <c r="J79" s="24"/>
      <c r="K79" s="24"/>
      <c r="L79" s="41" t="str">
        <f t="shared" si="5"/>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8"/>
        <v/>
      </c>
      <c r="AK79" s="24"/>
      <c r="AL79" s="41" t="str">
        <f t="shared" si="9"/>
        <v/>
      </c>
    </row>
    <row r="80" spans="1:38" hidden="1" x14ac:dyDescent="0.25">
      <c r="A80" s="45"/>
      <c r="B80" s="45"/>
      <c r="C80" s="22"/>
      <c r="D80" s="23"/>
      <c r="E80" s="21"/>
      <c r="F80" s="23"/>
      <c r="G80" s="24"/>
      <c r="H80" s="24"/>
      <c r="I80" s="24"/>
      <c r="J80" s="24"/>
      <c r="K80" s="24"/>
      <c r="L80" s="41" t="str">
        <f t="shared" si="5"/>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8"/>
        <v/>
      </c>
      <c r="AK80" s="24"/>
      <c r="AL80" s="41" t="str">
        <f t="shared" si="9"/>
        <v/>
      </c>
    </row>
    <row r="81" spans="1:38" hidden="1" x14ac:dyDescent="0.25">
      <c r="A81" s="45"/>
      <c r="B81" s="45"/>
      <c r="C81" s="22"/>
      <c r="D81" s="23"/>
      <c r="E81" s="21"/>
      <c r="F81" s="23"/>
      <c r="G81" s="24"/>
      <c r="H81" s="24"/>
      <c r="I81" s="24"/>
      <c r="J81" s="24"/>
      <c r="K81" s="24"/>
      <c r="L81" s="41" t="str">
        <f t="shared" si="5"/>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8"/>
        <v/>
      </c>
      <c r="AK81" s="24"/>
      <c r="AL81" s="41"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rjULb1E3XP4FBt6H7NzwFLNbIfIzW2Yu47cVrOUNRgyzzJlKLdB5eMN+gpf630S6Jh6ykROVuauv0uqeY223CQ==" saltValue="uY2MFMnlRXOq/tDJYZiS1A=="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1" priority="59">
      <formula>$A6&lt;&gt;""</formula>
    </cfRule>
  </conditionalFormatting>
  <conditionalFormatting sqref="A6:A80">
    <cfRule type="expression" dxfId="10" priority="58">
      <formula>$A6&lt;&gt;""</formula>
    </cfRule>
  </conditionalFormatting>
  <conditionalFormatting sqref="A6:N81">
    <cfRule type="expression" dxfId="9" priority="62">
      <formula>AND($A6 &lt;&gt; "", ISODD(ROW()))</formula>
    </cfRule>
  </conditionalFormatting>
  <conditionalFormatting sqref="A6:AL81">
    <cfRule type="expression" dxfId="8" priority="1">
      <formula>AND($A6&lt;&gt;"", ISEVEN(ROW()))</formula>
    </cfRule>
  </conditionalFormatting>
  <conditionalFormatting sqref="B4">
    <cfRule type="expression" dxfId="7" priority="84">
      <formula>$B$4 ="INVALID COUNTY CODE"</formula>
    </cfRule>
  </conditionalFormatting>
  <conditionalFormatting sqref="G6:N81">
    <cfRule type="expression" dxfId="6" priority="61">
      <formula>$A6 &lt;&gt; ""</formula>
    </cfRule>
  </conditionalFormatting>
  <conditionalFormatting sqref="O6:S81 W6:AA81">
    <cfRule type="expression" dxfId="5" priority="56">
      <formula>$A6&lt;&gt;""</formula>
    </cfRule>
    <cfRule type="expression" dxfId="4" priority="57">
      <formula>AND($A6&lt;&gt;"", ISODD(ROW()))</formula>
    </cfRule>
  </conditionalFormatting>
  <conditionalFormatting sqref="T6:V81">
    <cfRule type="expression" dxfId="3" priority="29">
      <formula>$A6 &lt;&gt; ""</formula>
    </cfRule>
    <cfRule type="expression" dxfId="2" priority="30">
      <formula>AND($A6 &lt;&gt; "", ISODD(ROW()))</formula>
    </cfRule>
  </conditionalFormatting>
  <conditionalFormatting sqref="AB6:AL81">
    <cfRule type="expression" dxfId="1" priority="2">
      <formula>$A6 &lt;&gt; ""</formula>
    </cfRule>
    <cfRule type="expression" dxfId="0"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4 is classified as commercial personal or industrial personal, exclude the 2024 taxable values and record the modifications in this column." sqref="AK5" xr:uid="{82B8FA3C-702D-44FD-BA2A-B5062BDD00E8}"/>
    <dataValidation errorStyle="information" allowBlank="1" showInputMessage="1" showErrorMessage="1" promptTitle="Help - Reclassification" prompt="For property that was classified in 2015 as commercial personal or industrial personal, but in 2024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4,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4 as commercial personal or industrial personal, but in 2024 is classified as real or utility personal, exclude the 2014 taxable values and record the modifications in this column. You must also submit Form 5658." sqref="V5" xr:uid="{3392E2A9-3544-443A-AB49-4A4B9FAC1360}"/>
    <dataValidation allowBlank="1" showInputMessage="1" showErrorMessage="1" promptTitle="Help - Boundary Changes" prompt="For property that was assessed in 2014 in a municipality other than the one in which it is assessed in 2024, modify the 2014 taxable values accordingly and record the modifications in this column. You must also submit Form 5658." sqref="U5" xr:uid="{0D1C5D53-BD08-4087-BAB4-A36AD0C6D8A8}"/>
    <dataValidation errorStyle="information" allowBlank="1" showInputMessage="1" showErrorMessage="1" promptTitle="Help - Reclassification" prompt="For property that was classified in 2013 as commercial personal or industrial personal, but in 2024 is classified as real or utility personal, exclude the 2013 taxable values and record the modifications in this column. You must also submit Form 5658." sqref="N5" xr:uid="{2628721F-52BF-4E76-A91E-2A7BF9B849F4}"/>
    <dataValidation allowBlank="1" showInputMessage="1" showErrorMessage="1" promptTitle="Help - Boundary Changes" prompt="For property that was assessed in 2013 in a municipality other than the one in which it is assessed in 2024, modify the 2013 taxable values accordingly and record the modifications in this column. You must also submit Form 5658." sqref="M5" xr:uid="{391B9D83-22BB-487A-B43B-D24BC1A2B79B}"/>
  </dataValidations>
  <printOptions horizontalCentered="1"/>
  <pageMargins left="0.25" right="0.25" top="0.5" bottom="0.5" header="0.3" footer="0.3"/>
  <pageSetup scale="24"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25">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25">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25">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25">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25">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25">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25">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25">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1"/>
  <sheetViews>
    <sheetView zoomScale="76" zoomScaleNormal="76" workbookViewId="0"/>
  </sheetViews>
  <sheetFormatPr defaultColWidth="9.28515625" defaultRowHeight="15" x14ac:dyDescent="0.25"/>
  <cols>
    <col min="1" max="8" width="9.28515625" style="123"/>
  </cols>
  <sheetData>
    <row r="1" spans="1:40" x14ac:dyDescent="0.25">
      <c r="A1" s="123" t="s">
        <v>47</v>
      </c>
    </row>
    <row r="3" spans="1:40" x14ac:dyDescent="0.25">
      <c r="A3" s="123" t="s">
        <v>110</v>
      </c>
      <c r="B3" s="123" t="s">
        <v>111</v>
      </c>
      <c r="C3" s="123" t="s">
        <v>112</v>
      </c>
      <c r="D3" s="123" t="s">
        <v>113</v>
      </c>
      <c r="E3" s="123" t="s">
        <v>114</v>
      </c>
      <c r="F3" s="123" t="s">
        <v>115</v>
      </c>
      <c r="G3" s="123" t="s">
        <v>116</v>
      </c>
      <c r="H3" s="123" t="s">
        <v>117</v>
      </c>
      <c r="I3" t="s">
        <v>118</v>
      </c>
      <c r="J3" t="s">
        <v>119</v>
      </c>
      <c r="K3" t="s">
        <v>120</v>
      </c>
      <c r="L3" t="s">
        <v>121</v>
      </c>
      <c r="M3" t="s">
        <v>122</v>
      </c>
      <c r="N3" t="s">
        <v>123</v>
      </c>
      <c r="O3" t="s">
        <v>124</v>
      </c>
      <c r="P3" t="s">
        <v>125</v>
      </c>
      <c r="Q3" t="s">
        <v>126</v>
      </c>
      <c r="R3" t="s">
        <v>127</v>
      </c>
      <c r="S3" t="s">
        <v>128</v>
      </c>
      <c r="T3" t="s">
        <v>129</v>
      </c>
      <c r="U3" t="s">
        <v>130</v>
      </c>
      <c r="V3" t="s">
        <v>131</v>
      </c>
      <c r="W3" t="s">
        <v>132</v>
      </c>
      <c r="X3" t="s">
        <v>133</v>
      </c>
      <c r="Y3" t="s">
        <v>134</v>
      </c>
      <c r="Z3" t="s">
        <v>135</v>
      </c>
      <c r="AA3" t="s">
        <v>136</v>
      </c>
      <c r="AB3" t="s">
        <v>137</v>
      </c>
      <c r="AC3" t="s">
        <v>138</v>
      </c>
      <c r="AD3" t="s">
        <v>139</v>
      </c>
      <c r="AE3" t="s">
        <v>140</v>
      </c>
      <c r="AF3" t="s">
        <v>141</v>
      </c>
      <c r="AG3" t="s">
        <v>142</v>
      </c>
      <c r="AH3" t="s">
        <v>143</v>
      </c>
      <c r="AI3" t="s">
        <v>144</v>
      </c>
      <c r="AJ3" t="s">
        <v>145</v>
      </c>
      <c r="AK3" t="s">
        <v>146</v>
      </c>
      <c r="AL3" t="s">
        <v>147</v>
      </c>
      <c r="AM3" t="s">
        <v>148</v>
      </c>
      <c r="AN3" t="s">
        <v>149</v>
      </c>
    </row>
    <row r="4" spans="1:40" x14ac:dyDescent="0.25">
      <c r="A4" s="123" t="s">
        <v>84</v>
      </c>
      <c r="B4" s="123" t="s">
        <v>85</v>
      </c>
      <c r="C4" s="123" t="s">
        <v>86</v>
      </c>
      <c r="D4" s="123" t="s">
        <v>90</v>
      </c>
      <c r="E4" s="123" t="s">
        <v>91</v>
      </c>
      <c r="F4" s="123" t="s">
        <v>89</v>
      </c>
      <c r="G4" s="123" t="s">
        <v>88</v>
      </c>
      <c r="H4" s="123" t="s">
        <v>92</v>
      </c>
      <c r="I4">
        <f>INDEX('PP Values - SD|ISD|CC'!H:H, MATCH($B4,'PP Values - SD|ISD|CC'!$B:$B,0))</f>
        <v>6369702</v>
      </c>
      <c r="J4">
        <f>INDEX('PP Values - SD|ISD|CC'!I:I, MATCH($B4,'PP Values - SD|ISD|CC'!$B:$B,0))</f>
        <v>1067700</v>
      </c>
      <c r="K4">
        <f>INDEX('PP Values - SD|ISD|CC'!J:J, MATCH($B4,'PP Values - SD|ISD|CC'!$B:$B,0))</f>
        <v>0</v>
      </c>
      <c r="L4">
        <f>INDEX('PP Values - SD|ISD|CC'!K:K, MATCH($B4,'PP Values - SD|ISD|CC'!$B:$B,0))</f>
        <v>112300</v>
      </c>
      <c r="M4">
        <f>INDEX('PP Values - SD|ISD|CC'!L:L, MATCH($B4,'PP Values - SD|ISD|CC'!$B:$B,0))</f>
        <v>0</v>
      </c>
      <c r="N4">
        <f>INDEX('PP Values - SD|ISD|CC'!M:M, MATCH($B4,'PP Values - SD|ISD|CC'!$B:$B,0))</f>
        <v>7549702</v>
      </c>
      <c r="O4">
        <f>INDEX('PP Values - SD|ISD|CC'!N:N, MATCH($B4,'PP Values - SD|ISD|CC'!$B:$B,0))</f>
        <v>0</v>
      </c>
      <c r="P4">
        <f>INDEX('PP Values - SD|ISD|CC'!O:O, MATCH($B4,'PP Values - SD|ISD|CC'!$B:$B,0))</f>
        <v>0</v>
      </c>
      <c r="Q4">
        <f>INDEX('PP Values - SD|ISD|CC'!P:P, MATCH($B4,'PP Values - SD|ISD|CC'!$B:$B,0))</f>
        <v>5584800</v>
      </c>
      <c r="R4">
        <f>INDEX('PP Values - SD|ISD|CC'!Q:Q, MATCH($B4,'PP Values - SD|ISD|CC'!$B:$B,0))</f>
        <v>1316300</v>
      </c>
      <c r="S4">
        <f>INDEX('PP Values - SD|ISD|CC'!R:R, MATCH($B4,'PP Values - SD|ISD|CC'!$B:$B,0))</f>
        <v>0</v>
      </c>
      <c r="T4">
        <f>INDEX('PP Values - SD|ISD|CC'!S:S, MATCH($B4,'PP Values - SD|ISD|CC'!$B:$B,0))</f>
        <v>320700</v>
      </c>
      <c r="U4">
        <f>INDEX('PP Values - SD|ISD|CC'!T:T, MATCH($B4,'PP Values - SD|ISD|CC'!$B:$B,0))</f>
        <v>0</v>
      </c>
      <c r="V4">
        <f>INDEX('PP Values - SD|ISD|CC'!U:U, MATCH($B4,'PP Values - SD|ISD|CC'!$B:$B,0))</f>
        <v>7221800</v>
      </c>
      <c r="W4">
        <f>INDEX('PP Values - SD|ISD|CC'!V:V, MATCH($B4,'PP Values - SD|ISD|CC'!$B:$B,0))</f>
        <v>0</v>
      </c>
      <c r="X4">
        <f>INDEX('PP Values - SD|ISD|CC'!W:W, MATCH($B4,'PP Values - SD|ISD|CC'!$B:$B,0))</f>
        <v>0</v>
      </c>
      <c r="Y4">
        <f>INDEX('PP Values - SD|ISD|CC'!X:X, MATCH($B4,'PP Values - SD|ISD|CC'!$B:$B,0))</f>
        <v>4416000</v>
      </c>
      <c r="Z4">
        <f>INDEX('PP Values - SD|ISD|CC'!Y:Y, MATCH($B4,'PP Values - SD|ISD|CC'!$B:$B,0))</f>
        <v>1551700</v>
      </c>
      <c r="AA4">
        <f>INDEX('PP Values - SD|ISD|CC'!Z:Z, MATCH($B4,'PP Values - SD|ISD|CC'!$B:$B,0))</f>
        <v>0</v>
      </c>
      <c r="AB4">
        <f>INDEX('PP Values - SD|ISD|CC'!AA:AA, MATCH($B4,'PP Values - SD|ISD|CC'!$B:$B,0))</f>
        <v>314400</v>
      </c>
      <c r="AC4">
        <f>INDEX('PP Values - SD|ISD|CC'!AB:AB, MATCH($B4,'PP Values - SD|ISD|CC'!$B:$B,0))</f>
        <v>0</v>
      </c>
      <c r="AD4">
        <f>INDEX('PP Values - SD|ISD|CC'!AC:AC, MATCH($B4,'PP Values - SD|ISD|CC'!$B:$B,0))</f>
        <v>6282100</v>
      </c>
      <c r="AE4">
        <f>INDEX('PP Values - SD|ISD|CC'!AD:AD, MATCH($B4,'PP Values - SD|ISD|CC'!$B:$B,0))</f>
        <v>0</v>
      </c>
      <c r="AF4">
        <f>INDEX('PP Values - SD|ISD|CC'!AE:AE, MATCH($B4,'PP Values - SD|ISD|CC'!$B:$B,0))</f>
        <v>0</v>
      </c>
      <c r="AG4">
        <f>INDEX('PP Values - SD|ISD|CC'!AF:AF, MATCH($B4,'PP Values - SD|ISD|CC'!$B:$B,0))</f>
        <v>13552000</v>
      </c>
      <c r="AH4">
        <f>INDEX('PP Values - SD|ISD|CC'!AG:AG, MATCH($B4,'PP Values - SD|ISD|CC'!$B:$B,0))</f>
        <v>200000</v>
      </c>
      <c r="AI4">
        <f>INDEX('PP Values - SD|ISD|CC'!AH:AH, MATCH($B4,'PP Values - SD|ISD|CC'!$B:$B,0))</f>
        <v>0</v>
      </c>
      <c r="AJ4">
        <f>INDEX('PP Values - SD|ISD|CC'!AI:AI, MATCH($B4,'PP Values - SD|ISD|CC'!$B:$B,0))</f>
        <v>0</v>
      </c>
      <c r="AK4">
        <f>INDEX('PP Values - SD|ISD|CC'!AJ:AJ, MATCH($B4,'PP Values - SD|ISD|CC'!$B:$B,0))</f>
        <v>0</v>
      </c>
      <c r="AL4">
        <f>INDEX('PP Values - SD|ISD|CC'!AK:AK, MATCH($B4,'PP Values - SD|ISD|CC'!$B:$B,0))</f>
        <v>13752000</v>
      </c>
      <c r="AM4">
        <f>INDEX('PP Values - SD|ISD|CC'!AL:AL, MATCH($B4,'PP Values - SD|ISD|CC'!$B:$B,0))</f>
        <v>0</v>
      </c>
      <c r="AN4">
        <f>INDEX('PP Values - SD|ISD|CC'!AM:AM, MATCH($B4,'PP Values - SD|ISD|CC'!$B:$B,0))</f>
        <v>-6202298</v>
      </c>
    </row>
    <row r="5" spans="1:40" x14ac:dyDescent="0.25">
      <c r="A5" s="123" t="s">
        <v>84</v>
      </c>
      <c r="B5" s="123" t="s">
        <v>93</v>
      </c>
      <c r="C5" s="123" t="s">
        <v>94</v>
      </c>
      <c r="D5" s="123" t="s">
        <v>90</v>
      </c>
      <c r="E5" s="123" t="s">
        <v>91</v>
      </c>
      <c r="F5" s="123" t="s">
        <v>89</v>
      </c>
      <c r="G5" s="123" t="s">
        <v>88</v>
      </c>
      <c r="H5" s="123" t="s">
        <v>92</v>
      </c>
      <c r="I5">
        <f>INDEX('PP Values - SD|ISD|CC'!H:H, MATCH($B5,'PP Values - SD|ISD|CC'!$B:$B,0))</f>
        <v>12521780</v>
      </c>
      <c r="J5">
        <f>INDEX('PP Values - SD|ISD|CC'!I:I, MATCH($B5,'PP Values - SD|ISD|CC'!$B:$B,0))</f>
        <v>159600</v>
      </c>
      <c r="K5">
        <f>INDEX('PP Values - SD|ISD|CC'!J:J, MATCH($B5,'PP Values - SD|ISD|CC'!$B:$B,0))</f>
        <v>0</v>
      </c>
      <c r="L5">
        <f>INDEX('PP Values - SD|ISD|CC'!K:K, MATCH($B5,'PP Values - SD|ISD|CC'!$B:$B,0))</f>
        <v>101400</v>
      </c>
      <c r="M5">
        <f>INDEX('PP Values - SD|ISD|CC'!L:L, MATCH($B5,'PP Values - SD|ISD|CC'!$B:$B,0))</f>
        <v>0</v>
      </c>
      <c r="N5">
        <f>INDEX('PP Values - SD|ISD|CC'!M:M, MATCH($B5,'PP Values - SD|ISD|CC'!$B:$B,0))</f>
        <v>12782780</v>
      </c>
      <c r="O5">
        <f>INDEX('PP Values - SD|ISD|CC'!N:N, MATCH($B5,'PP Values - SD|ISD|CC'!$B:$B,0))</f>
        <v>0</v>
      </c>
      <c r="P5">
        <f>INDEX('PP Values - SD|ISD|CC'!O:O, MATCH($B5,'PP Values - SD|ISD|CC'!$B:$B,0))</f>
        <v>0</v>
      </c>
      <c r="Q5">
        <f>INDEX('PP Values - SD|ISD|CC'!P:P, MATCH($B5,'PP Values - SD|ISD|CC'!$B:$B,0))</f>
        <v>10893000</v>
      </c>
      <c r="R5">
        <f>INDEX('PP Values - SD|ISD|CC'!Q:Q, MATCH($B5,'PP Values - SD|ISD|CC'!$B:$B,0))</f>
        <v>155100</v>
      </c>
      <c r="S5">
        <f>INDEX('PP Values - SD|ISD|CC'!R:R, MATCH($B5,'PP Values - SD|ISD|CC'!$B:$B,0))</f>
        <v>0</v>
      </c>
      <c r="T5">
        <f>INDEX('PP Values - SD|ISD|CC'!S:S, MATCH($B5,'PP Values - SD|ISD|CC'!$B:$B,0))</f>
        <v>113450</v>
      </c>
      <c r="U5">
        <f>INDEX('PP Values - SD|ISD|CC'!T:T, MATCH($B5,'PP Values - SD|ISD|CC'!$B:$B,0))</f>
        <v>0</v>
      </c>
      <c r="V5">
        <f>INDEX('PP Values - SD|ISD|CC'!U:U, MATCH($B5,'PP Values - SD|ISD|CC'!$B:$B,0))</f>
        <v>11161550</v>
      </c>
      <c r="W5">
        <f>INDEX('PP Values - SD|ISD|CC'!V:V, MATCH($B5,'PP Values - SD|ISD|CC'!$B:$B,0))</f>
        <v>0</v>
      </c>
      <c r="X5">
        <f>INDEX('PP Values - SD|ISD|CC'!W:W, MATCH($B5,'PP Values - SD|ISD|CC'!$B:$B,0))</f>
        <v>0</v>
      </c>
      <c r="Y5">
        <f>INDEX('PP Values - SD|ISD|CC'!X:X, MATCH($B5,'PP Values - SD|ISD|CC'!$B:$B,0))</f>
        <v>11752600</v>
      </c>
      <c r="Z5">
        <f>INDEX('PP Values - SD|ISD|CC'!Y:Y, MATCH($B5,'PP Values - SD|ISD|CC'!$B:$B,0))</f>
        <v>155100</v>
      </c>
      <c r="AA5">
        <f>INDEX('PP Values - SD|ISD|CC'!Z:Z, MATCH($B5,'PP Values - SD|ISD|CC'!$B:$B,0))</f>
        <v>0</v>
      </c>
      <c r="AB5">
        <f>INDEX('PP Values - SD|ISD|CC'!AA:AA, MATCH($B5,'PP Values - SD|ISD|CC'!$B:$B,0))</f>
        <v>105900</v>
      </c>
      <c r="AC5">
        <f>INDEX('PP Values - SD|ISD|CC'!AB:AB, MATCH($B5,'PP Values - SD|ISD|CC'!$B:$B,0))</f>
        <v>0</v>
      </c>
      <c r="AD5">
        <f>INDEX('PP Values - SD|ISD|CC'!AC:AC, MATCH($B5,'PP Values - SD|ISD|CC'!$B:$B,0))</f>
        <v>12013600</v>
      </c>
      <c r="AE5">
        <f>INDEX('PP Values - SD|ISD|CC'!AD:AD, MATCH($B5,'PP Values - SD|ISD|CC'!$B:$B,0))</f>
        <v>0</v>
      </c>
      <c r="AF5">
        <f>INDEX('PP Values - SD|ISD|CC'!AE:AE, MATCH($B5,'PP Values - SD|ISD|CC'!$B:$B,0))</f>
        <v>0</v>
      </c>
      <c r="AG5">
        <f>INDEX('PP Values - SD|ISD|CC'!AF:AF, MATCH($B5,'PP Values - SD|ISD|CC'!$B:$B,0))</f>
        <v>11946500</v>
      </c>
      <c r="AH5">
        <f>INDEX('PP Values - SD|ISD|CC'!AG:AG, MATCH($B5,'PP Values - SD|ISD|CC'!$B:$B,0))</f>
        <v>292300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12238800</v>
      </c>
      <c r="AM5">
        <f>INDEX('PP Values - SD|ISD|CC'!AL:AL, MATCH($B5,'PP Values - SD|ISD|CC'!$B:$B,0))</f>
        <v>0</v>
      </c>
      <c r="AN5">
        <f>INDEX('PP Values - SD|ISD|CC'!AM:AM, MATCH($B5,'PP Values - SD|ISD|CC'!$B:$B,0))</f>
        <v>543980</v>
      </c>
    </row>
    <row r="6" spans="1:40" x14ac:dyDescent="0.25">
      <c r="A6" s="123" t="s">
        <v>84</v>
      </c>
      <c r="B6" s="123" t="s">
        <v>95</v>
      </c>
      <c r="C6" s="123" t="s">
        <v>96</v>
      </c>
      <c r="D6" s="123" t="s">
        <v>90</v>
      </c>
      <c r="E6" s="123" t="s">
        <v>91</v>
      </c>
      <c r="F6" s="123" t="s">
        <v>89</v>
      </c>
      <c r="G6" s="123" t="s">
        <v>88</v>
      </c>
      <c r="H6" s="123" t="s">
        <v>92</v>
      </c>
      <c r="I6">
        <f>INDEX('PP Values - SD|ISD|CC'!H:H, MATCH($B6,'PP Values - SD|ISD|CC'!$B:$B,0))</f>
        <v>17693300</v>
      </c>
      <c r="J6">
        <f>INDEX('PP Values - SD|ISD|CC'!I:I, MATCH($B6,'PP Values - SD|ISD|CC'!$B:$B,0))</f>
        <v>1989700</v>
      </c>
      <c r="K6">
        <f>INDEX('PP Values - SD|ISD|CC'!J:J, MATCH($B6,'PP Values - SD|ISD|CC'!$B:$B,0))</f>
        <v>146050</v>
      </c>
      <c r="L6">
        <f>INDEX('PP Values - SD|ISD|CC'!K:K, MATCH($B6,'PP Values - SD|ISD|CC'!$B:$B,0))</f>
        <v>1394750</v>
      </c>
      <c r="M6">
        <f>INDEX('PP Values - SD|ISD|CC'!L:L, MATCH($B6,'PP Values - SD|ISD|CC'!$B:$B,0))</f>
        <v>0</v>
      </c>
      <c r="N6">
        <f>INDEX('PP Values - SD|ISD|CC'!M:M, MATCH($B6,'PP Values - SD|ISD|CC'!$B:$B,0))</f>
        <v>21223800</v>
      </c>
      <c r="O6">
        <f>INDEX('PP Values - SD|ISD|CC'!N:N, MATCH($B6,'PP Values - SD|ISD|CC'!$B:$B,0))</f>
        <v>0</v>
      </c>
      <c r="P6">
        <f>INDEX('PP Values - SD|ISD|CC'!O:O, MATCH($B6,'PP Values - SD|ISD|CC'!$B:$B,0))</f>
        <v>0</v>
      </c>
      <c r="Q6">
        <f>INDEX('PP Values - SD|ISD|CC'!P:P, MATCH($B6,'PP Values - SD|ISD|CC'!$B:$B,0))</f>
        <v>15799450</v>
      </c>
      <c r="R6">
        <f>INDEX('PP Values - SD|ISD|CC'!Q:Q, MATCH($B6,'PP Values - SD|ISD|CC'!$B:$B,0))</f>
        <v>1950500</v>
      </c>
      <c r="S6">
        <f>INDEX('PP Values - SD|ISD|CC'!R:R, MATCH($B6,'PP Values - SD|ISD|CC'!$B:$B,0))</f>
        <v>0</v>
      </c>
      <c r="T6">
        <f>INDEX('PP Values - SD|ISD|CC'!S:S, MATCH($B6,'PP Values - SD|ISD|CC'!$B:$B,0))</f>
        <v>1255300</v>
      </c>
      <c r="U6">
        <f>INDEX('PP Values - SD|ISD|CC'!T:T, MATCH($B6,'PP Values - SD|ISD|CC'!$B:$B,0))</f>
        <v>0</v>
      </c>
      <c r="V6">
        <f>INDEX('PP Values - SD|ISD|CC'!U:U, MATCH($B6,'PP Values - SD|ISD|CC'!$B:$B,0))</f>
        <v>19005250</v>
      </c>
      <c r="W6">
        <f>INDEX('PP Values - SD|ISD|CC'!V:V, MATCH($B6,'PP Values - SD|ISD|CC'!$B:$B,0))</f>
        <v>0</v>
      </c>
      <c r="X6">
        <f>INDEX('PP Values - SD|ISD|CC'!W:W, MATCH($B6,'PP Values - SD|ISD|CC'!$B:$B,0))</f>
        <v>0</v>
      </c>
      <c r="Y6">
        <f>INDEX('PP Values - SD|ISD|CC'!X:X, MATCH($B6,'PP Values - SD|ISD|CC'!$B:$B,0))</f>
        <v>18613200</v>
      </c>
      <c r="Z6">
        <f>INDEX('PP Values - SD|ISD|CC'!Y:Y, MATCH($B6,'PP Values - SD|ISD|CC'!$B:$B,0))</f>
        <v>2233400</v>
      </c>
      <c r="AA6">
        <f>INDEX('PP Values - SD|ISD|CC'!Z:Z, MATCH($B6,'PP Values - SD|ISD|CC'!$B:$B,0))</f>
        <v>0</v>
      </c>
      <c r="AB6">
        <f>INDEX('PP Values - SD|ISD|CC'!AA:AA, MATCH($B6,'PP Values - SD|ISD|CC'!$B:$B,0))</f>
        <v>1540300</v>
      </c>
      <c r="AC6">
        <f>INDEX('PP Values - SD|ISD|CC'!AB:AB, MATCH($B6,'PP Values - SD|ISD|CC'!$B:$B,0))</f>
        <v>0</v>
      </c>
      <c r="AD6">
        <f>INDEX('PP Values - SD|ISD|CC'!AC:AC, MATCH($B6,'PP Values - SD|ISD|CC'!$B:$B,0))</f>
        <v>22386900</v>
      </c>
      <c r="AE6">
        <f>INDEX('PP Values - SD|ISD|CC'!AD:AD, MATCH($B6,'PP Values - SD|ISD|CC'!$B:$B,0))</f>
        <v>0</v>
      </c>
      <c r="AF6">
        <f>INDEX('PP Values - SD|ISD|CC'!AE:AE, MATCH($B6,'PP Values - SD|ISD|CC'!$B:$B,0))</f>
        <v>0</v>
      </c>
      <c r="AG6">
        <f>INDEX('PP Values - SD|ISD|CC'!AF:AF, MATCH($B6,'PP Values - SD|ISD|CC'!$B:$B,0))</f>
        <v>19452400</v>
      </c>
      <c r="AH6">
        <f>INDEX('PP Values - SD|ISD|CC'!AG:AG, MATCH($B6,'PP Values - SD|ISD|CC'!$B:$B,0))</f>
        <v>161400</v>
      </c>
      <c r="AI6">
        <f>INDEX('PP Values - SD|ISD|CC'!AH:AH, MATCH($B6,'PP Values - SD|ISD|CC'!$B:$B,0))</f>
        <v>0</v>
      </c>
      <c r="AJ6">
        <f>INDEX('PP Values - SD|ISD|CC'!AI:AI, MATCH($B6,'PP Values - SD|ISD|CC'!$B:$B,0))</f>
        <v>0</v>
      </c>
      <c r="AK6">
        <f>INDEX('PP Values - SD|ISD|CC'!AJ:AJ, MATCH($B6,'PP Values - SD|ISD|CC'!$B:$B,0))</f>
        <v>0</v>
      </c>
      <c r="AL6">
        <f>INDEX('PP Values - SD|ISD|CC'!AK:AK, MATCH($B6,'PP Values - SD|ISD|CC'!$B:$B,0))</f>
        <v>19613800</v>
      </c>
      <c r="AM6">
        <f>INDEX('PP Values - SD|ISD|CC'!AL:AL, MATCH($B6,'PP Values - SD|ISD|CC'!$B:$B,0))</f>
        <v>0</v>
      </c>
      <c r="AN6">
        <f>INDEX('PP Values - SD|ISD|CC'!AM:AM, MATCH($B6,'PP Values - SD|ISD|CC'!$B:$B,0))</f>
        <v>1610000</v>
      </c>
    </row>
    <row r="7" spans="1:40" x14ac:dyDescent="0.25">
      <c r="A7" s="123" t="s">
        <v>84</v>
      </c>
      <c r="B7" s="123" t="s">
        <v>97</v>
      </c>
      <c r="C7" s="123" t="s">
        <v>98</v>
      </c>
      <c r="D7" s="123" t="s">
        <v>90</v>
      </c>
      <c r="E7" s="123" t="s">
        <v>91</v>
      </c>
      <c r="F7" s="123" t="s">
        <v>89</v>
      </c>
      <c r="G7" s="123" t="s">
        <v>88</v>
      </c>
      <c r="H7" s="123" t="s">
        <v>92</v>
      </c>
      <c r="I7">
        <f>INDEX('PP Values - SD|ISD|CC'!H:H, MATCH($B7,'PP Values - SD|ISD|CC'!$B:$B,0))</f>
        <v>5384350</v>
      </c>
      <c r="J7">
        <f>INDEX('PP Values - SD|ISD|CC'!I:I, MATCH($B7,'PP Values - SD|ISD|CC'!$B:$B,0))</f>
        <v>1006500</v>
      </c>
      <c r="K7">
        <f>INDEX('PP Values - SD|ISD|CC'!J:J, MATCH($B7,'PP Values - SD|ISD|CC'!$B:$B,0))</f>
        <v>0</v>
      </c>
      <c r="L7">
        <f>INDEX('PP Values - SD|ISD|CC'!K:K, MATCH($B7,'PP Values - SD|ISD|CC'!$B:$B,0))</f>
        <v>1003850</v>
      </c>
      <c r="M7">
        <f>INDEX('PP Values - SD|ISD|CC'!L:L, MATCH($B7,'PP Values - SD|ISD|CC'!$B:$B,0))</f>
        <v>0</v>
      </c>
      <c r="N7">
        <f>INDEX('PP Values - SD|ISD|CC'!M:M, MATCH($B7,'PP Values - SD|ISD|CC'!$B:$B,0))</f>
        <v>7394700</v>
      </c>
      <c r="O7">
        <f>INDEX('PP Values - SD|ISD|CC'!N:N, MATCH($B7,'PP Values - SD|ISD|CC'!$B:$B,0))</f>
        <v>0</v>
      </c>
      <c r="P7">
        <f>INDEX('PP Values - SD|ISD|CC'!O:O, MATCH($B7,'PP Values - SD|ISD|CC'!$B:$B,0))</f>
        <v>0</v>
      </c>
      <c r="Q7">
        <f>INDEX('PP Values - SD|ISD|CC'!P:P, MATCH($B7,'PP Values - SD|ISD|CC'!$B:$B,0))</f>
        <v>4543050</v>
      </c>
      <c r="R7">
        <f>INDEX('PP Values - SD|ISD|CC'!Q:Q, MATCH($B7,'PP Values - SD|ISD|CC'!$B:$B,0))</f>
        <v>994300</v>
      </c>
      <c r="S7">
        <f>INDEX('PP Values - SD|ISD|CC'!R:R, MATCH($B7,'PP Values - SD|ISD|CC'!$B:$B,0))</f>
        <v>0</v>
      </c>
      <c r="T7">
        <f>INDEX('PP Values - SD|ISD|CC'!S:S, MATCH($B7,'PP Values - SD|ISD|CC'!$B:$B,0))</f>
        <v>864250</v>
      </c>
      <c r="U7">
        <f>INDEX('PP Values - SD|ISD|CC'!T:T, MATCH($B7,'PP Values - SD|ISD|CC'!$B:$B,0))</f>
        <v>0</v>
      </c>
      <c r="V7">
        <f>INDEX('PP Values - SD|ISD|CC'!U:U, MATCH($B7,'PP Values - SD|ISD|CC'!$B:$B,0))</f>
        <v>6401600</v>
      </c>
      <c r="W7">
        <f>INDEX('PP Values - SD|ISD|CC'!V:V, MATCH($B7,'PP Values - SD|ISD|CC'!$B:$B,0))</f>
        <v>0</v>
      </c>
      <c r="X7">
        <f>INDEX('PP Values - SD|ISD|CC'!W:W, MATCH($B7,'PP Values - SD|ISD|CC'!$B:$B,0))</f>
        <v>0</v>
      </c>
      <c r="Y7">
        <f>INDEX('PP Values - SD|ISD|CC'!X:X, MATCH($B7,'PP Values - SD|ISD|CC'!$B:$B,0))</f>
        <v>4543300</v>
      </c>
      <c r="Z7">
        <f>INDEX('PP Values - SD|ISD|CC'!Y:Y, MATCH($B7,'PP Values - SD|ISD|CC'!$B:$B,0))</f>
        <v>856400</v>
      </c>
      <c r="AA7">
        <f>INDEX('PP Values - SD|ISD|CC'!Z:Z, MATCH($B7,'PP Values - SD|ISD|CC'!$B:$B,0))</f>
        <v>0</v>
      </c>
      <c r="AB7">
        <f>INDEX('PP Values - SD|ISD|CC'!AA:AA, MATCH($B7,'PP Values - SD|ISD|CC'!$B:$B,0))</f>
        <v>496650</v>
      </c>
      <c r="AC7">
        <f>INDEX('PP Values - SD|ISD|CC'!AB:AB, MATCH($B7,'PP Values - SD|ISD|CC'!$B:$B,0))</f>
        <v>0</v>
      </c>
      <c r="AD7">
        <f>INDEX('PP Values - SD|ISD|CC'!AC:AC, MATCH($B7,'PP Values - SD|ISD|CC'!$B:$B,0))</f>
        <v>5896350</v>
      </c>
      <c r="AE7">
        <f>INDEX('PP Values - SD|ISD|CC'!AD:AD, MATCH($B7,'PP Values - SD|ISD|CC'!$B:$B,0))</f>
        <v>0</v>
      </c>
      <c r="AF7">
        <f>INDEX('PP Values - SD|ISD|CC'!AE:AE, MATCH($B7,'PP Values - SD|ISD|CC'!$B:$B,0))</f>
        <v>0</v>
      </c>
      <c r="AG7">
        <f>INDEX('PP Values - SD|ISD|CC'!AF:AF, MATCH($B7,'PP Values - SD|ISD|CC'!$B:$B,0))</f>
        <v>4252300</v>
      </c>
      <c r="AH7">
        <f>INDEX('PP Values - SD|ISD|CC'!AG:AG, MATCH($B7,'PP Values - SD|ISD|CC'!$B:$B,0))</f>
        <v>432500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4684800</v>
      </c>
      <c r="AM7">
        <f>INDEX('PP Values - SD|ISD|CC'!AL:AL, MATCH($B7,'PP Values - SD|ISD|CC'!$B:$B,0))</f>
        <v>0</v>
      </c>
      <c r="AN7">
        <f>INDEX('PP Values - SD|ISD|CC'!AM:AM, MATCH($B7,'PP Values - SD|ISD|CC'!$B:$B,0))</f>
        <v>2709900</v>
      </c>
    </row>
    <row r="8" spans="1:40" x14ac:dyDescent="0.25">
      <c r="A8" s="123" t="s">
        <v>84</v>
      </c>
      <c r="B8" s="123" t="s">
        <v>99</v>
      </c>
      <c r="C8" s="123" t="s">
        <v>100</v>
      </c>
      <c r="D8" s="123" t="s">
        <v>90</v>
      </c>
      <c r="E8" s="123" t="s">
        <v>91</v>
      </c>
      <c r="F8" s="123" t="s">
        <v>89</v>
      </c>
      <c r="G8" s="123" t="s">
        <v>88</v>
      </c>
      <c r="H8" s="123" t="s">
        <v>92</v>
      </c>
      <c r="I8">
        <f>INDEX('PP Values - SD|ISD|CC'!H:H, MATCH($B8,'PP Values - SD|ISD|CC'!$B:$B,0))</f>
        <v>5849100</v>
      </c>
      <c r="J8">
        <f>INDEX('PP Values - SD|ISD|CC'!I:I, MATCH($B8,'PP Values - SD|ISD|CC'!$B:$B,0))</f>
        <v>94402500</v>
      </c>
      <c r="K8">
        <f>INDEX('PP Values - SD|ISD|CC'!J:J, MATCH($B8,'PP Values - SD|ISD|CC'!$B:$B,0))</f>
        <v>0</v>
      </c>
      <c r="L8">
        <f>INDEX('PP Values - SD|ISD|CC'!K:K, MATCH($B8,'PP Values - SD|ISD|CC'!$B:$B,0))</f>
        <v>3076000</v>
      </c>
      <c r="M8">
        <f>INDEX('PP Values - SD|ISD|CC'!L:L, MATCH($B8,'PP Values - SD|ISD|CC'!$B:$B,0))</f>
        <v>0</v>
      </c>
      <c r="N8">
        <f>INDEX('PP Values - SD|ISD|CC'!M:M, MATCH($B8,'PP Values - SD|ISD|CC'!$B:$B,0))</f>
        <v>103327600</v>
      </c>
      <c r="O8">
        <f>INDEX('PP Values - SD|ISD|CC'!N:N, MATCH($B8,'PP Values - SD|ISD|CC'!$B:$B,0))</f>
        <v>0</v>
      </c>
      <c r="P8">
        <f>INDEX('PP Values - SD|ISD|CC'!O:O, MATCH($B8,'PP Values - SD|ISD|CC'!$B:$B,0))</f>
        <v>0</v>
      </c>
      <c r="Q8">
        <f>INDEX('PP Values - SD|ISD|CC'!P:P, MATCH($B8,'PP Values - SD|ISD|CC'!$B:$B,0))</f>
        <v>5383200</v>
      </c>
      <c r="R8">
        <f>INDEX('PP Values - SD|ISD|CC'!Q:Q, MATCH($B8,'PP Values - SD|ISD|CC'!$B:$B,0))</f>
        <v>83530500</v>
      </c>
      <c r="S8">
        <f>INDEX('PP Values - SD|ISD|CC'!R:R, MATCH($B8,'PP Values - SD|ISD|CC'!$B:$B,0))</f>
        <v>0</v>
      </c>
      <c r="T8">
        <f>INDEX('PP Values - SD|ISD|CC'!S:S, MATCH($B8,'PP Values - SD|ISD|CC'!$B:$B,0))</f>
        <v>3007100</v>
      </c>
      <c r="U8">
        <f>INDEX('PP Values - SD|ISD|CC'!T:T, MATCH($B8,'PP Values - SD|ISD|CC'!$B:$B,0))</f>
        <v>0</v>
      </c>
      <c r="V8">
        <f>INDEX('PP Values - SD|ISD|CC'!U:U, MATCH($B8,'PP Values - SD|ISD|CC'!$B:$B,0))</f>
        <v>91920800</v>
      </c>
      <c r="W8">
        <f>INDEX('PP Values - SD|ISD|CC'!V:V, MATCH($B8,'PP Values - SD|ISD|CC'!$B:$B,0))</f>
        <v>0</v>
      </c>
      <c r="X8">
        <f>INDEX('PP Values - SD|ISD|CC'!W:W, MATCH($B8,'PP Values - SD|ISD|CC'!$B:$B,0))</f>
        <v>0</v>
      </c>
      <c r="Y8">
        <f>INDEX('PP Values - SD|ISD|CC'!X:X, MATCH($B8,'PP Values - SD|ISD|CC'!$B:$B,0))</f>
        <v>4915200</v>
      </c>
      <c r="Z8">
        <f>INDEX('PP Values - SD|ISD|CC'!Y:Y, MATCH($B8,'PP Values - SD|ISD|CC'!$B:$B,0))</f>
        <v>79402200</v>
      </c>
      <c r="AA8">
        <f>INDEX('PP Values - SD|ISD|CC'!Z:Z, MATCH($B8,'PP Values - SD|ISD|CC'!$B:$B,0))</f>
        <v>0</v>
      </c>
      <c r="AB8">
        <f>INDEX('PP Values - SD|ISD|CC'!AA:AA, MATCH($B8,'PP Values - SD|ISD|CC'!$B:$B,0))</f>
        <v>3839050</v>
      </c>
      <c r="AC8">
        <f>INDEX('PP Values - SD|ISD|CC'!AB:AB, MATCH($B8,'PP Values - SD|ISD|CC'!$B:$B,0))</f>
        <v>0</v>
      </c>
      <c r="AD8">
        <f>INDEX('PP Values - SD|ISD|CC'!AC:AC, MATCH($B8,'PP Values - SD|ISD|CC'!$B:$B,0))</f>
        <v>88156450</v>
      </c>
      <c r="AE8">
        <f>INDEX('PP Values - SD|ISD|CC'!AD:AD, MATCH($B8,'PP Values - SD|ISD|CC'!$B:$B,0))</f>
        <v>0</v>
      </c>
      <c r="AF8">
        <f>INDEX('PP Values - SD|ISD|CC'!AE:AE, MATCH($B8,'PP Values - SD|ISD|CC'!$B:$B,0))</f>
        <v>0</v>
      </c>
      <c r="AG8">
        <f>INDEX('PP Values - SD|ISD|CC'!AF:AF, MATCH($B8,'PP Values - SD|ISD|CC'!$B:$B,0))</f>
        <v>2674800</v>
      </c>
      <c r="AH8">
        <f>INDEX('PP Values - SD|ISD|CC'!AG:AG, MATCH($B8,'PP Values - SD|ISD|CC'!$B:$B,0))</f>
        <v>4936200</v>
      </c>
      <c r="AI8">
        <f>INDEX('PP Values - SD|ISD|CC'!AH:AH, MATCH($B8,'PP Values - SD|ISD|CC'!$B:$B,0))</f>
        <v>0</v>
      </c>
      <c r="AJ8">
        <f>INDEX('PP Values - SD|ISD|CC'!AI:AI, MATCH($B8,'PP Values - SD|ISD|CC'!$B:$B,0))</f>
        <v>0</v>
      </c>
      <c r="AK8">
        <f>INDEX('PP Values - SD|ISD|CC'!AJ:AJ, MATCH($B8,'PP Values - SD|ISD|CC'!$B:$B,0))</f>
        <v>0</v>
      </c>
      <c r="AL8">
        <f>INDEX('PP Values - SD|ISD|CC'!AK:AK, MATCH($B8,'PP Values - SD|ISD|CC'!$B:$B,0))</f>
        <v>7611000</v>
      </c>
      <c r="AM8">
        <f>INDEX('PP Values - SD|ISD|CC'!AL:AL, MATCH($B8,'PP Values - SD|ISD|CC'!$B:$B,0))</f>
        <v>0</v>
      </c>
      <c r="AN8">
        <f>INDEX('PP Values - SD|ISD|CC'!AM:AM, MATCH($B8,'PP Values - SD|ISD|CC'!$B:$B,0))</f>
        <v>95716600</v>
      </c>
    </row>
    <row r="9" spans="1:40" x14ac:dyDescent="0.25">
      <c r="A9" s="123" t="s">
        <v>84</v>
      </c>
      <c r="B9" s="123" t="s">
        <v>101</v>
      </c>
      <c r="C9" s="123" t="s">
        <v>102</v>
      </c>
      <c r="D9" s="123" t="s">
        <v>90</v>
      </c>
      <c r="E9" s="123" t="s">
        <v>91</v>
      </c>
      <c r="F9" s="123" t="s">
        <v>89</v>
      </c>
      <c r="G9" s="123" t="s">
        <v>88</v>
      </c>
      <c r="H9" s="123" t="s">
        <v>92</v>
      </c>
      <c r="I9">
        <f>INDEX('PP Values - SD|ISD|CC'!H:H, MATCH($B9,'PP Values - SD|ISD|CC'!$B:$B,0))</f>
        <v>1818950</v>
      </c>
      <c r="J9">
        <f>INDEX('PP Values - SD|ISD|CC'!I:I, MATCH($B9,'PP Values - SD|ISD|CC'!$B:$B,0))</f>
        <v>8504600</v>
      </c>
      <c r="K9">
        <f>INDEX('PP Values - SD|ISD|CC'!J:J, MATCH($B9,'PP Values - SD|ISD|CC'!$B:$B,0))</f>
        <v>0</v>
      </c>
      <c r="L9">
        <f>INDEX('PP Values - SD|ISD|CC'!K:K, MATCH($B9,'PP Values - SD|ISD|CC'!$B:$B,0))</f>
        <v>3178850</v>
      </c>
      <c r="M9">
        <f>INDEX('PP Values - SD|ISD|CC'!L:L, MATCH($B9,'PP Values - SD|ISD|CC'!$B:$B,0))</f>
        <v>0</v>
      </c>
      <c r="N9">
        <f>INDEX('PP Values - SD|ISD|CC'!M:M, MATCH($B9,'PP Values - SD|ISD|CC'!$B:$B,0))</f>
        <v>13502400</v>
      </c>
      <c r="O9">
        <f>INDEX('PP Values - SD|ISD|CC'!N:N, MATCH($B9,'PP Values - SD|ISD|CC'!$B:$B,0))</f>
        <v>0</v>
      </c>
      <c r="P9">
        <f>INDEX('PP Values - SD|ISD|CC'!O:O, MATCH($B9,'PP Values - SD|ISD|CC'!$B:$B,0))</f>
        <v>0</v>
      </c>
      <c r="Q9">
        <f>INDEX('PP Values - SD|ISD|CC'!P:P, MATCH($B9,'PP Values - SD|ISD|CC'!$B:$B,0))</f>
        <v>1555750</v>
      </c>
      <c r="R9">
        <f>INDEX('PP Values - SD|ISD|CC'!Q:Q, MATCH($B9,'PP Values - SD|ISD|CC'!$B:$B,0))</f>
        <v>8714000</v>
      </c>
      <c r="S9">
        <f>INDEX('PP Values - SD|ISD|CC'!R:R, MATCH($B9,'PP Values - SD|ISD|CC'!$B:$B,0))</f>
        <v>0</v>
      </c>
      <c r="T9">
        <f>INDEX('PP Values - SD|ISD|CC'!S:S, MATCH($B9,'PP Values - SD|ISD|CC'!$B:$B,0))</f>
        <v>2803700</v>
      </c>
      <c r="U9">
        <f>INDEX('PP Values - SD|ISD|CC'!T:T, MATCH($B9,'PP Values - SD|ISD|CC'!$B:$B,0))</f>
        <v>0</v>
      </c>
      <c r="V9">
        <f>INDEX('PP Values - SD|ISD|CC'!U:U, MATCH($B9,'PP Values - SD|ISD|CC'!$B:$B,0))</f>
        <v>13073450</v>
      </c>
      <c r="W9">
        <f>INDEX('PP Values - SD|ISD|CC'!V:V, MATCH($B9,'PP Values - SD|ISD|CC'!$B:$B,0))</f>
        <v>0</v>
      </c>
      <c r="X9">
        <f>INDEX('PP Values - SD|ISD|CC'!W:W, MATCH($B9,'PP Values - SD|ISD|CC'!$B:$B,0))</f>
        <v>0</v>
      </c>
      <c r="Y9">
        <f>INDEX('PP Values - SD|ISD|CC'!X:X, MATCH($B9,'PP Values - SD|ISD|CC'!$B:$B,0))</f>
        <v>1640750</v>
      </c>
      <c r="Z9">
        <f>INDEX('PP Values - SD|ISD|CC'!Y:Y, MATCH($B9,'PP Values - SD|ISD|CC'!$B:$B,0))</f>
        <v>9257500</v>
      </c>
      <c r="AA9">
        <f>INDEX('PP Values - SD|ISD|CC'!Z:Z, MATCH($B9,'PP Values - SD|ISD|CC'!$B:$B,0))</f>
        <v>0</v>
      </c>
      <c r="AB9">
        <f>INDEX('PP Values - SD|ISD|CC'!AA:AA, MATCH($B9,'PP Values - SD|ISD|CC'!$B:$B,0))</f>
        <v>2524600</v>
      </c>
      <c r="AC9">
        <f>INDEX('PP Values - SD|ISD|CC'!AB:AB, MATCH($B9,'PP Values - SD|ISD|CC'!$B:$B,0))</f>
        <v>0</v>
      </c>
      <c r="AD9">
        <f>INDEX('PP Values - SD|ISD|CC'!AC:AC, MATCH($B9,'PP Values - SD|ISD|CC'!$B:$B,0))</f>
        <v>13422850</v>
      </c>
      <c r="AE9">
        <f>INDEX('PP Values - SD|ISD|CC'!AD:AD, MATCH($B9,'PP Values - SD|ISD|CC'!$B:$B,0))</f>
        <v>0</v>
      </c>
      <c r="AF9">
        <f>INDEX('PP Values - SD|ISD|CC'!AE:AE, MATCH($B9,'PP Values - SD|ISD|CC'!$B:$B,0))</f>
        <v>0</v>
      </c>
      <c r="AG9">
        <f>INDEX('PP Values - SD|ISD|CC'!AF:AF, MATCH($B9,'PP Values - SD|ISD|CC'!$B:$B,0))</f>
        <v>2669800</v>
      </c>
      <c r="AH9">
        <f>INDEX('PP Values - SD|ISD|CC'!AG:AG, MATCH($B9,'PP Values - SD|ISD|CC'!$B:$B,0))</f>
        <v>65243400</v>
      </c>
      <c r="AI9">
        <f>INDEX('PP Values - SD|ISD|CC'!AH:AH, MATCH($B9,'PP Values - SD|ISD|CC'!$B:$B,0))</f>
        <v>0</v>
      </c>
      <c r="AJ9">
        <f>INDEX('PP Values - SD|ISD|CC'!AI:AI, MATCH($B9,'PP Values - SD|ISD|CC'!$B:$B,0))</f>
        <v>0</v>
      </c>
      <c r="AK9">
        <f>INDEX('PP Values - SD|ISD|CC'!AJ:AJ, MATCH($B9,'PP Values - SD|ISD|CC'!$B:$B,0))</f>
        <v>0</v>
      </c>
      <c r="AL9">
        <f>INDEX('PP Values - SD|ISD|CC'!AK:AK, MATCH($B9,'PP Values - SD|ISD|CC'!$B:$B,0))</f>
        <v>67913200</v>
      </c>
      <c r="AM9">
        <f>INDEX('PP Values - SD|ISD|CC'!AL:AL, MATCH($B9,'PP Values - SD|ISD|CC'!$B:$B,0))</f>
        <v>0</v>
      </c>
      <c r="AN9">
        <f>INDEX('PP Values - SD|ISD|CC'!AM:AM, MATCH($B9,'PP Values - SD|ISD|CC'!$B:$B,0))</f>
        <v>-54410800</v>
      </c>
    </row>
    <row r="10" spans="1:40" x14ac:dyDescent="0.25">
      <c r="A10" s="123" t="s">
        <v>84</v>
      </c>
      <c r="B10" s="123" t="s">
        <v>88</v>
      </c>
      <c r="C10" s="123" t="s">
        <v>103</v>
      </c>
      <c r="D10" s="123" t="s">
        <v>105</v>
      </c>
      <c r="E10" s="123" t="s">
        <v>91</v>
      </c>
      <c r="F10" s="123" t="s">
        <v>89</v>
      </c>
      <c r="G10" s="123" t="s">
        <v>88</v>
      </c>
      <c r="H10" s="123" t="s">
        <v>92</v>
      </c>
      <c r="I10">
        <f>INDEX('PP Values - SD|ISD|CC'!H:H, MATCH($B10,'PP Values - SD|ISD|CC'!$B:$B,0))</f>
        <v>189594732</v>
      </c>
      <c r="J10">
        <f>INDEX('PP Values - SD|ISD|CC'!I:I, MATCH($B10,'PP Values - SD|ISD|CC'!$B:$B,0))</f>
        <v>213826250</v>
      </c>
      <c r="K10">
        <f>INDEX('PP Values - SD|ISD|CC'!J:J, MATCH($B10,'PP Values - SD|ISD|CC'!$B:$B,0))</f>
        <v>146050</v>
      </c>
      <c r="L10">
        <f>INDEX('PP Values - SD|ISD|CC'!K:K, MATCH($B10,'PP Values - SD|ISD|CC'!$B:$B,0))</f>
        <v>15925050</v>
      </c>
      <c r="M10">
        <f>INDEX('PP Values - SD|ISD|CC'!L:L, MATCH($B10,'PP Values - SD|ISD|CC'!$B:$B,0))</f>
        <v>0</v>
      </c>
      <c r="N10">
        <f>INDEX('PP Values - SD|ISD|CC'!M:M, MATCH($B10,'PP Values - SD|ISD|CC'!$B:$B,0))</f>
        <v>419492082</v>
      </c>
      <c r="O10">
        <f>INDEX('PP Values - SD|ISD|CC'!N:N, MATCH($B10,'PP Values - SD|ISD|CC'!$B:$B,0))</f>
        <v>0</v>
      </c>
      <c r="P10">
        <f>INDEX('PP Values - SD|ISD|CC'!O:O, MATCH($B10,'PP Values - SD|ISD|CC'!$B:$B,0))</f>
        <v>0</v>
      </c>
      <c r="Q10">
        <f>INDEX('PP Values - SD|ISD|CC'!P:P, MATCH($B10,'PP Values - SD|ISD|CC'!$B:$B,0))</f>
        <v>170273850</v>
      </c>
      <c r="R10">
        <f>INDEX('PP Values - SD|ISD|CC'!Q:Q, MATCH($B10,'PP Values - SD|ISD|CC'!$B:$B,0))</f>
        <v>194173200</v>
      </c>
      <c r="S10">
        <f>INDEX('PP Values - SD|ISD|CC'!R:R, MATCH($B10,'PP Values - SD|ISD|CC'!$B:$B,0))</f>
        <v>0</v>
      </c>
      <c r="T10">
        <f>INDEX('PP Values - SD|ISD|CC'!S:S, MATCH($B10,'PP Values - SD|ISD|CC'!$B:$B,0))</f>
        <v>15999075</v>
      </c>
      <c r="U10">
        <f>INDEX('PP Values - SD|ISD|CC'!T:T, MATCH($B10,'PP Values - SD|ISD|CC'!$B:$B,0))</f>
        <v>0</v>
      </c>
      <c r="V10">
        <f>INDEX('PP Values - SD|ISD|CC'!U:U, MATCH($B10,'PP Values - SD|ISD|CC'!$B:$B,0))</f>
        <v>380446125</v>
      </c>
      <c r="W10">
        <f>INDEX('PP Values - SD|ISD|CC'!V:V, MATCH($B10,'PP Values - SD|ISD|CC'!$B:$B,0))</f>
        <v>0</v>
      </c>
      <c r="X10">
        <f>INDEX('PP Values - SD|ISD|CC'!W:W, MATCH($B10,'PP Values - SD|ISD|CC'!$B:$B,0))</f>
        <v>0</v>
      </c>
      <c r="Y10">
        <f>INDEX('PP Values - SD|ISD|CC'!X:X, MATCH($B10,'PP Values - SD|ISD|CC'!$B:$B,0))</f>
        <v>173491700</v>
      </c>
      <c r="Z10">
        <f>INDEX('PP Values - SD|ISD|CC'!Y:Y, MATCH($B10,'PP Values - SD|ISD|CC'!$B:$B,0))</f>
        <v>180670750</v>
      </c>
      <c r="AA10">
        <f>INDEX('PP Values - SD|ISD|CC'!Z:Z, MATCH($B10,'PP Values - SD|ISD|CC'!$B:$B,0))</f>
        <v>0</v>
      </c>
      <c r="AB10">
        <f>INDEX('PP Values - SD|ISD|CC'!AA:AA, MATCH($B10,'PP Values - SD|ISD|CC'!$B:$B,0))</f>
        <v>21062795</v>
      </c>
      <c r="AC10">
        <f>INDEX('PP Values - SD|ISD|CC'!AB:AB, MATCH($B10,'PP Values - SD|ISD|CC'!$B:$B,0))</f>
        <v>0</v>
      </c>
      <c r="AD10">
        <f>INDEX('PP Values - SD|ISD|CC'!AC:AC, MATCH($B10,'PP Values - SD|ISD|CC'!$B:$B,0))</f>
        <v>375225245</v>
      </c>
      <c r="AE10">
        <f>INDEX('PP Values - SD|ISD|CC'!AD:AD, MATCH($B10,'PP Values - SD|ISD|CC'!$B:$B,0))</f>
        <v>0</v>
      </c>
      <c r="AF10">
        <f>INDEX('PP Values - SD|ISD|CC'!AE:AE, MATCH($B10,'PP Values - SD|ISD|CC'!$B:$B,0))</f>
        <v>0</v>
      </c>
      <c r="AG10">
        <f>INDEX('PP Values - SD|ISD|CC'!AF:AF, MATCH($B10,'PP Values - SD|ISD|CC'!$B:$B,0))</f>
        <v>176626157</v>
      </c>
      <c r="AH10">
        <f>INDEX('PP Values - SD|ISD|CC'!AG:AG, MATCH($B10,'PP Values - SD|ISD|CC'!$B:$B,0))</f>
        <v>81505900</v>
      </c>
      <c r="AI10">
        <f>INDEX('PP Values - SD|ISD|CC'!AH:AH, MATCH($B10,'PP Values - SD|ISD|CC'!$B:$B,0))</f>
        <v>0</v>
      </c>
      <c r="AJ10">
        <f>INDEX('PP Values - SD|ISD|CC'!AI:AI, MATCH($B10,'PP Values - SD|ISD|CC'!$B:$B,0))</f>
        <v>622850</v>
      </c>
      <c r="AK10">
        <f>INDEX('PP Values - SD|ISD|CC'!AJ:AJ, MATCH($B10,'PP Values - SD|ISD|CC'!$B:$B,0))</f>
        <v>0</v>
      </c>
      <c r="AL10">
        <f>INDEX('PP Values - SD|ISD|CC'!AK:AK, MATCH($B10,'PP Values - SD|ISD|CC'!$B:$B,0))</f>
        <v>258754907</v>
      </c>
      <c r="AM10">
        <f>INDEX('PP Values - SD|ISD|CC'!AL:AL, MATCH($B10,'PP Values - SD|ISD|CC'!$B:$B,0))</f>
        <v>0</v>
      </c>
      <c r="AN10">
        <f>INDEX('PP Values - SD|ISD|CC'!AM:AM, MATCH($B10,'PP Values - SD|ISD|CC'!$B:$B,0))</f>
        <v>160737175</v>
      </c>
    </row>
    <row r="11" spans="1:40" x14ac:dyDescent="0.25">
      <c r="A11" s="123" t="s">
        <v>84</v>
      </c>
      <c r="B11" s="123" t="s">
        <v>106</v>
      </c>
      <c r="C11" s="123" t="s">
        <v>107</v>
      </c>
      <c r="D11" s="123" t="s">
        <v>109</v>
      </c>
      <c r="E11" s="123" t="s">
        <v>91</v>
      </c>
      <c r="F11" s="123" t="s">
        <v>89</v>
      </c>
      <c r="G11" s="123" t="s">
        <v>91</v>
      </c>
      <c r="H11" s="123" t="s">
        <v>92</v>
      </c>
      <c r="I11">
        <f>INDEX('PP Values - SD|ISD|CC'!H:H, MATCH($B11,'PP Values - SD|ISD|CC'!$B:$B,0))</f>
        <v>339468863</v>
      </c>
      <c r="J11">
        <f>INDEX('PP Values - SD|ISD|CC'!I:I, MATCH($B11,'PP Values - SD|ISD|CC'!$B:$B,0))</f>
        <v>1003042571</v>
      </c>
      <c r="K11">
        <f>INDEX('PP Values - SD|ISD|CC'!J:J, MATCH($B11,'PP Values - SD|ISD|CC'!$B:$B,0))</f>
        <v>146050</v>
      </c>
      <c r="L11">
        <f>INDEX('PP Values - SD|ISD|CC'!K:K, MATCH($B11,'PP Values - SD|ISD|CC'!$B:$B,0))</f>
        <v>132445739</v>
      </c>
      <c r="M11">
        <f>INDEX('PP Values - SD|ISD|CC'!L:L, MATCH($B11,'PP Values - SD|ISD|CC'!$B:$B,0))</f>
        <v>967500</v>
      </c>
      <c r="N11">
        <f>INDEX('PP Values - SD|ISD|CC'!M:M, MATCH($B11,'PP Values - SD|ISD|CC'!$B:$B,0))</f>
        <v>1476070723</v>
      </c>
      <c r="O11">
        <f>INDEX('PP Values - SD|ISD|CC'!N:N, MATCH($B11,'PP Values - SD|ISD|CC'!$B:$B,0))</f>
        <v>0</v>
      </c>
      <c r="P11">
        <f>INDEX('PP Values - SD|ISD|CC'!O:O, MATCH($B11,'PP Values - SD|ISD|CC'!$B:$B,0))</f>
        <v>0</v>
      </c>
      <c r="Q11">
        <f>INDEX('PP Values - SD|ISD|CC'!P:P, MATCH($B11,'PP Values - SD|ISD|CC'!$B:$B,0))</f>
        <v>298673502</v>
      </c>
      <c r="R11">
        <f>INDEX('PP Values - SD|ISD|CC'!Q:Q, MATCH($B11,'PP Values - SD|ISD|CC'!$B:$B,0))</f>
        <v>974127189</v>
      </c>
      <c r="S11">
        <f>INDEX('PP Values - SD|ISD|CC'!R:R, MATCH($B11,'PP Values - SD|ISD|CC'!$B:$B,0))</f>
        <v>0</v>
      </c>
      <c r="T11">
        <f>INDEX('PP Values - SD|ISD|CC'!S:S, MATCH($B11,'PP Values - SD|ISD|CC'!$B:$B,0))</f>
        <v>127476900</v>
      </c>
      <c r="U11">
        <f>INDEX('PP Values - SD|ISD|CC'!T:T, MATCH($B11,'PP Values - SD|ISD|CC'!$B:$B,0))</f>
        <v>967500</v>
      </c>
      <c r="V11">
        <f>INDEX('PP Values - SD|ISD|CC'!U:U, MATCH($B11,'PP Values - SD|ISD|CC'!$B:$B,0))</f>
        <v>1401245091</v>
      </c>
      <c r="W11">
        <f>INDEX('PP Values - SD|ISD|CC'!V:V, MATCH($B11,'PP Values - SD|ISD|CC'!$B:$B,0))</f>
        <v>0</v>
      </c>
      <c r="X11">
        <f>INDEX('PP Values - SD|ISD|CC'!W:W, MATCH($B11,'PP Values - SD|ISD|CC'!$B:$B,0))</f>
        <v>0</v>
      </c>
      <c r="Y11">
        <f>INDEX('PP Values - SD|ISD|CC'!X:X, MATCH($B11,'PP Values - SD|ISD|CC'!$B:$B,0))</f>
        <v>310878804</v>
      </c>
      <c r="Z11">
        <f>INDEX('PP Values - SD|ISD|CC'!Y:Y, MATCH($B11,'PP Values - SD|ISD|CC'!$B:$B,0))</f>
        <v>956545439</v>
      </c>
      <c r="AA11">
        <f>INDEX('PP Values - SD|ISD|CC'!Z:Z, MATCH($B11,'PP Values - SD|ISD|CC'!$B:$B,0))</f>
        <v>0</v>
      </c>
      <c r="AB11">
        <f>INDEX('PP Values - SD|ISD|CC'!AA:AA, MATCH($B11,'PP Values - SD|ISD|CC'!$B:$B,0))</f>
        <v>140347256.5</v>
      </c>
      <c r="AC11">
        <f>INDEX('PP Values - SD|ISD|CC'!AB:AB, MATCH($B11,'PP Values - SD|ISD|CC'!$B:$B,0))</f>
        <v>967500</v>
      </c>
      <c r="AD11">
        <f>INDEX('PP Values - SD|ISD|CC'!AC:AC, MATCH($B11,'PP Values - SD|ISD|CC'!$B:$B,0))</f>
        <v>1408738999.5</v>
      </c>
      <c r="AE11">
        <f>INDEX('PP Values - SD|ISD|CC'!AD:AD, MATCH($B11,'PP Values - SD|ISD|CC'!$B:$B,0))</f>
        <v>0</v>
      </c>
      <c r="AF11">
        <f>INDEX('PP Values - SD|ISD|CC'!AE:AE, MATCH($B11,'PP Values - SD|ISD|CC'!$B:$B,0))</f>
        <v>0</v>
      </c>
      <c r="AG11">
        <f>INDEX('PP Values - SD|ISD|CC'!AF:AF, MATCH($B11,'PP Values - SD|ISD|CC'!$B:$B,0))</f>
        <v>343890291</v>
      </c>
      <c r="AH11">
        <f>INDEX('PP Values - SD|ISD|CC'!AG:AG, MATCH($B11,'PP Values - SD|ISD|CC'!$B:$B,0))</f>
        <v>378004400</v>
      </c>
      <c r="AI11">
        <f>INDEX('PP Values - SD|ISD|CC'!AH:AH, MATCH($B11,'PP Values - SD|ISD|CC'!$B:$B,0))</f>
        <v>0</v>
      </c>
      <c r="AJ11">
        <f>INDEX('PP Values - SD|ISD|CC'!AI:AI, MATCH($B11,'PP Values - SD|ISD|CC'!$B:$B,0))</f>
        <v>1877050</v>
      </c>
      <c r="AK11">
        <f>INDEX('PP Values - SD|ISD|CC'!AJ:AJ, MATCH($B11,'PP Values - SD|ISD|CC'!$B:$B,0))</f>
        <v>0</v>
      </c>
      <c r="AL11">
        <f>INDEX('PP Values - SD|ISD|CC'!AK:AK, MATCH($B11,'PP Values - SD|ISD|CC'!$B:$B,0))</f>
        <v>723771741</v>
      </c>
      <c r="AM11">
        <f>INDEX('PP Values - SD|ISD|CC'!AL:AL, MATCH($B11,'PP Values - SD|ISD|CC'!$B:$B,0))</f>
        <v>0</v>
      </c>
      <c r="AN11">
        <f>INDEX('PP Values - SD|ISD|CC'!AM:AM, MATCH($B11,'PP Values - SD|ISD|CC'!$B:$B,0))</f>
        <v>752298982</v>
      </c>
    </row>
  </sheetData>
  <sheetProtection algorithmName="SHA-512" hashValue="1QQCW3ueyx1w/Lzzz2ySPJ5hhy0ylZ44PGJFsY0x4L4ZKMTFUCwHsayFF5Clqr5K1xi27zLOHRCGVvUR3pMJ+g==" saltValue="9As/QRurIio3Dmcb5BhH6Q=="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Yearling, Julia (TREASURY)</cp:lastModifiedBy>
  <cp:lastPrinted>2019-12-20T16:46:16Z</cp:lastPrinted>
  <dcterms:created xsi:type="dcterms:W3CDTF">2018-01-31T16:28:30Z</dcterms:created>
  <dcterms:modified xsi:type="dcterms:W3CDTF">2024-08-01T18:55:20Z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